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\Desktop\docx-to-pdf-microservice\uploads\"/>
    </mc:Choice>
  </mc:AlternateContent>
  <xr:revisionPtr revIDLastSave="0" documentId="8_{6887A0BE-9EF1-4375-8CF9-8EC98B160549}" xr6:coauthVersionLast="47" xr6:coauthVersionMax="47" xr10:uidLastSave="{00000000-0000-0000-0000-000000000000}"/>
  <bookViews>
    <workbookView xWindow="3120" yWindow="3120" windowWidth="21600" windowHeight="11385" tabRatio="864" xr2:uid="{00000000-000D-0000-FFFF-FFFF00000000}"/>
  </bookViews>
  <sheets>
    <sheet name="BOS RADAR_A01-S02" sheetId="1" r:id="rId1"/>
    <sheet name="BOS RADAR_S02-S06" sheetId="2" r:id="rId2"/>
    <sheet name="revisions" sheetId="8" r:id="rId3"/>
    <sheet name="G01-G08" sheetId="9" r:id="rId4"/>
  </sheets>
  <definedNames>
    <definedName name="_xlnm._FilterDatabase" localSheetId="3" hidden="1">'G01-G08'!$B$5:$Y$53</definedName>
    <definedName name="actual_month" localSheetId="1">#REF!</definedName>
    <definedName name="actual_month" localSheetId="3">#REF!</definedName>
    <definedName name="actual_month">#REF!</definedName>
    <definedName name="definitions" localSheetId="1">#REF!</definedName>
    <definedName name="definitions" localSheetId="3">#REF!</definedName>
    <definedName name="definitions">#REF!</definedName>
    <definedName name="_xlnm.Print_Area" localSheetId="0">'BOS RADAR_A01-S02'!$A$3:$AU$68</definedName>
    <definedName name="_xlnm.Print_Area" localSheetId="1">'BOS RADAR_S02-S06'!$A$2:$AU$65</definedName>
    <definedName name="sum_lc" localSheetId="1">#REF!</definedName>
    <definedName name="sum_lc" localSheetId="3">#REF!</definedName>
    <definedName name="sum_lc">#REF!</definedName>
    <definedName name="sum_usd" localSheetId="1">#REF!</definedName>
    <definedName name="sum_usd" localSheetId="3">#REF!</definedName>
    <definedName name="sum_usd">#REF!</definedName>
    <definedName name="target_month" localSheetId="1">#REF!</definedName>
    <definedName name="target_month" localSheetId="3">#REF!</definedName>
    <definedName name="target_month">#REF!</definedName>
    <definedName name="target_ytd" localSheetId="1">#REF!</definedName>
    <definedName name="target_ytd" localSheetId="3">#REF!</definedName>
    <definedName name="target_ytd">#REF!</definedName>
    <definedName name="Z_0916DFCD_335D_4C95_9AAF_7C71654A8EB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0916DFCD_335D_4C95_9AAF_7C71654A8EBE_.wvu.FilterData" localSheetId="3" hidden="1">'G01-G08'!$B$5:$Y$53</definedName>
    <definedName name="Z_0916DFCD_335D_4C95_9AAF_7C71654A8EBE_.wvu.PrintArea" localSheetId="0" hidden="1">'BOS RADAR_A01-S02'!$A$3:$AU$68</definedName>
    <definedName name="Z_0916DFCD_335D_4C95_9AAF_7C71654A8EBE_.wvu.PrintArea" localSheetId="1" hidden="1">'BOS RADAR_S02-S06'!$A$2:$AU$65</definedName>
    <definedName name="Z_0D7DDBDA_E7CE_42B8_8DDA_39C3E013110C_.wvu.Cols" localSheetId="3" hidden="1">'G01-G08'!$Z:$BN</definedName>
    <definedName name="Z_0D7DDBDA_E7CE_42B8_8DDA_39C3E013110C_.wvu.FilterData" localSheetId="3" hidden="1">'G01-G08'!$B$5:$Y$52</definedName>
    <definedName name="Z_10BDB320_FBCB_4F8C_8B0A_6CA3DA99D766_.wvu.PrintArea" localSheetId="0" hidden="1">'BOS RADAR_A01-S02'!$D$2:$AU$66</definedName>
    <definedName name="Z_10BDB320_FBCB_4F8C_8B0A_6CA3DA99D766_.wvu.PrintArea" localSheetId="1" hidden="1">'BOS RADAR_S02-S06'!$D$1:$AU$63</definedName>
    <definedName name="Z_10D6C428_1EC6_4A4F_8A08_F535178F67CE_.wvu.PrintArea" localSheetId="0" hidden="1">'BOS RADAR_A01-S02'!$D$2:$AU$66</definedName>
    <definedName name="Z_10D6C428_1EC6_4A4F_8A08_F535178F67CE_.wvu.PrintArea" localSheetId="1" hidden="1">'BOS RADAR_S02-S06'!$D$1:$AU$63</definedName>
    <definedName name="Z_162C9F8F_FF78_4D35_A67F_2C2D886756F2_.wvu.PrintArea" localSheetId="0" hidden="1">'BOS RADAR_A01-S02'!$D$2:$AU$66</definedName>
    <definedName name="Z_162C9F8F_FF78_4D35_A67F_2C2D886756F2_.wvu.PrintArea" localSheetId="1" hidden="1">'BOS RADAR_S02-S06'!$D$1:$AU$63</definedName>
    <definedName name="Z_1764BC4C_5696_48FD_BBAD_AA2512533DCD_.wvu.Cols" localSheetId="3" hidden="1">'G01-G08'!$Z:$BN</definedName>
    <definedName name="Z_1764BC4C_5696_48FD_BBAD_AA2512533DCD_.wvu.FilterData" localSheetId="3" hidden="1">'G01-G08'!$B$5:$Y$52</definedName>
    <definedName name="Z_179707E3_D832_4402_9510_B4ADA0577CD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79707E3_D832_4402_9510_B4ADA0577CD3_.wvu.FilterData" localSheetId="3" hidden="1">'G01-G08'!$B$5:$Y$53</definedName>
    <definedName name="Z_179707E3_D832_4402_9510_B4ADA0577CD3_.wvu.PrintArea" localSheetId="0" hidden="1">'BOS RADAR_A01-S02'!$D$2:$AU$66</definedName>
    <definedName name="Z_179707E3_D832_4402_9510_B4ADA0577CD3_.wvu.PrintArea" localSheetId="1" hidden="1">'BOS RADAR_S02-S06'!$A$2:$AU$65</definedName>
    <definedName name="Z_1B6CCA1A_C383_464C_9E5A_220B7870AC72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B6CCA1A_C383_464C_9E5A_220B7870AC72_.wvu.FilterData" localSheetId="3" hidden="1">'G01-G08'!$B$5:$Y$53</definedName>
    <definedName name="Z_1B6CCA1A_C383_464C_9E5A_220B7870AC72_.wvu.PrintArea" localSheetId="0" hidden="1">'BOS RADAR_A01-S02'!$D$2:$AU$66</definedName>
    <definedName name="Z_1B6CCA1A_C383_464C_9E5A_220B7870AC72_.wvu.PrintArea" localSheetId="1" hidden="1">'BOS RADAR_S02-S06'!$A$2:$AU$65</definedName>
    <definedName name="Z_1DA85F42_6E46_48FE_8B91_9C27BF438FB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1DA85F42_6E46_48FE_8B91_9C27BF438FB8_.wvu.FilterData" localSheetId="3" hidden="1">'G01-G08'!$B$5:$Y$53</definedName>
    <definedName name="Z_1DA85F42_6E46_48FE_8B91_9C27BF438FB8_.wvu.PrintArea" localSheetId="0" hidden="1">'BOS RADAR_A01-S02'!$D$2:$AU$66</definedName>
    <definedName name="Z_1DA85F42_6E46_48FE_8B91_9C27BF438FB8_.wvu.PrintArea" localSheetId="1" hidden="1">'BOS RADAR_S02-S06'!$A$2:$AU$65</definedName>
    <definedName name="Z_2113CA53_B277_4EE0_BC79_66031211D16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113CA53_B277_4EE0_BC79_66031211D163_.wvu.FilterData" localSheetId="3" hidden="1">'G01-G08'!$B$5:$Y$53</definedName>
    <definedName name="Z_2113CA53_B277_4EE0_BC79_66031211D163_.wvu.PrintArea" localSheetId="0" hidden="1">'BOS RADAR_A01-S02'!$D$2:$AU$66</definedName>
    <definedName name="Z_2113CA53_B277_4EE0_BC79_66031211D163_.wvu.PrintArea" localSheetId="1" hidden="1">'BOS RADAR_S02-S06'!$D$1:$AU$63</definedName>
    <definedName name="Z_21A71545_2424_43C7_B229_77B0EF106B53_.wvu.Cols" localSheetId="3" hidden="1">'G01-G08'!$Z:$BN</definedName>
    <definedName name="Z_21A71545_2424_43C7_B229_77B0EF106B53_.wvu.FilterData" localSheetId="3" hidden="1">'G01-G08'!$B$5:$Y$53</definedName>
    <definedName name="Z_227C380F_F15B_4930_8972_51B0E707A83B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27C380F_F15B_4930_8972_51B0E707A83B_.wvu.FilterData" localSheetId="3" hidden="1">'G01-G08'!$B$5:$Y$53</definedName>
    <definedName name="Z_227C380F_F15B_4930_8972_51B0E707A83B_.wvu.PrintArea" localSheetId="0" hidden="1">'BOS RADAR_A01-S02'!$A$3:$AU$68</definedName>
    <definedName name="Z_227C380F_F15B_4930_8972_51B0E707A83B_.wvu.PrintArea" localSheetId="1" hidden="1">'BOS RADAR_S02-S06'!$A$2:$AU$65</definedName>
    <definedName name="Z_28986ECD_D7AB_4210_8D96_A4619A574869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8986ECD_D7AB_4210_8D96_A4619A574869_.wvu.FilterData" localSheetId="3" hidden="1">'G01-G08'!$B$5:$Y$53</definedName>
    <definedName name="Z_28986ECD_D7AB_4210_8D96_A4619A574869_.wvu.PrintArea" localSheetId="0" hidden="1">'BOS RADAR_A01-S02'!$D$2:$AU$66</definedName>
    <definedName name="Z_28986ECD_D7AB_4210_8D96_A4619A574869_.wvu.PrintArea" localSheetId="1" hidden="1">'BOS RADAR_S02-S06'!$A$2:$AU$65</definedName>
    <definedName name="Z_2C87DDAC_A689_4D5C_B991_615D4B84E0C2_.wvu.PrintArea" localSheetId="0" hidden="1">'BOS RADAR_A01-S02'!$D$2:$AU$66</definedName>
    <definedName name="Z_2C87DDAC_A689_4D5C_B991_615D4B84E0C2_.wvu.PrintArea" localSheetId="1" hidden="1">'BOS RADAR_S02-S06'!$D$1:$AU$63</definedName>
    <definedName name="Z_2E3B02B9_C0A1_4C1F_A45C_A2109B059B6B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2E3B02B9_C0A1_4C1F_A45C_A2109B059B6B_.wvu.FilterData" localSheetId="3" hidden="1">'G01-G08'!$B$5:$Y$53</definedName>
    <definedName name="Z_2E3B02B9_C0A1_4C1F_A45C_A2109B059B6B_.wvu.PrintArea" localSheetId="0" hidden="1">'BOS RADAR_A01-S02'!$D$2:$AU$66</definedName>
    <definedName name="Z_2E3B02B9_C0A1_4C1F_A45C_A2109B059B6B_.wvu.PrintArea" localSheetId="1" hidden="1">'BOS RADAR_S02-S06'!$A$2:$AU$65</definedName>
    <definedName name="Z_30C83211_CDF4_4883_A978_22BCBC4D7417_.wvu.PrintArea" localSheetId="0" hidden="1">'BOS RADAR_A01-S02'!$D$2:$AU$66</definedName>
    <definedName name="Z_30C83211_CDF4_4883_A978_22BCBC4D7417_.wvu.PrintArea" localSheetId="1" hidden="1">'BOS RADAR_S02-S06'!$D$1:$AU$63</definedName>
    <definedName name="Z_311E1414_698D_4572_9092_3994D8F22E22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311E1414_698D_4572_9092_3994D8F22E22_.wvu.FilterData" localSheetId="3" hidden="1">'G01-G08'!$B$5:$Y$53</definedName>
    <definedName name="Z_311E1414_698D_4572_9092_3994D8F22E22_.wvu.PrintArea" localSheetId="0" hidden="1">'BOS RADAR_A01-S02'!$D$2:$AU$66</definedName>
    <definedName name="Z_311E1414_698D_4572_9092_3994D8F22E22_.wvu.PrintArea" localSheetId="1" hidden="1">'BOS RADAR_S02-S06'!$A$2:$AU$65</definedName>
    <definedName name="Z_31B2E6B0_665B_4387_9C77_015AE230DC4B_.wvu.PrintArea" localSheetId="0" hidden="1">'BOS RADAR_A01-S02'!$D$2:$AU$66</definedName>
    <definedName name="Z_31B2E6B0_665B_4387_9C77_015AE230DC4B_.wvu.PrintArea" localSheetId="1" hidden="1">'BOS RADAR_S02-S06'!$D$1:$AU$63</definedName>
    <definedName name="Z_32291695_6DE1_4484_A7D2_EA0A7C8E45B0_.wvu.Cols" localSheetId="3" hidden="1">'G01-G08'!$Z:$BN</definedName>
    <definedName name="Z_32291695_6DE1_4484_A7D2_EA0A7C8E45B0_.wvu.FilterData" localSheetId="3" hidden="1">'G01-G08'!$B$5:$Y$52</definedName>
    <definedName name="Z_397E9EED_38E4_4E23_963F_F4A1FAE8B21E_.wvu.PrintArea" localSheetId="0" hidden="1">'BOS RADAR_A01-S02'!$D$2:$AU$66</definedName>
    <definedName name="Z_397E9EED_38E4_4E23_963F_F4A1FAE8B21E_.wvu.PrintArea" localSheetId="1" hidden="1">'BOS RADAR_S02-S06'!$D$1:$AU$63</definedName>
    <definedName name="Z_3B6E5BAE_F346_4777_828C_7D7F9A53D2FB_.wvu.PrintArea" localSheetId="0" hidden="1">'BOS RADAR_A01-S02'!$D$2:$AU$66</definedName>
    <definedName name="Z_3B6E5BAE_F346_4777_828C_7D7F9A53D2FB_.wvu.PrintArea" localSheetId="1" hidden="1">'BOS RADAR_S02-S06'!$D$1:$AU$63</definedName>
    <definedName name="Z_3CAAD61F_A825_44F5_BA13_8488515E235A_.wvu.Cols" localSheetId="3" hidden="1">'G01-G08'!$Z:$BN</definedName>
    <definedName name="Z_3CAAD61F_A825_44F5_BA13_8488515E235A_.wvu.FilterData" localSheetId="3" hidden="1">'G01-G08'!$B$5:$Y$53</definedName>
    <definedName name="Z_3D74BB37_D7AE_4AE0_9779_9CF280A3EEBE_.wvu.PrintArea" localSheetId="0" hidden="1">'BOS RADAR_A01-S02'!$D$2:$AU$66</definedName>
    <definedName name="Z_3D74BB37_D7AE_4AE0_9779_9CF280A3EEBE_.wvu.PrintArea" localSheetId="1" hidden="1">'BOS RADAR_S02-S06'!$D$1:$AU$63</definedName>
    <definedName name="Z_3F3B98E1_EF09_4D8F_BD51_06E33CB30549_.wvu.FilterData" localSheetId="3" hidden="1">'G01-G08'!$B$5:$Y$53</definedName>
    <definedName name="Z_40AD52A6_3866_4CE5_8769_91F4B4464238_.wvu.Cols" localSheetId="3" hidden="1">'G01-G08'!$Z:$BN</definedName>
    <definedName name="Z_40AD52A6_3866_4CE5_8769_91F4B4464238_.wvu.FilterData" localSheetId="3" hidden="1">'G01-G08'!$B$5:$Y$53</definedName>
    <definedName name="Z_410A404E_A362_4FB7_ADE5_1CC211023B99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10A404E_A362_4FB7_ADE5_1CC211023B99_.wvu.FilterData" localSheetId="3" hidden="1">'G01-G08'!$B$5:$Y$53</definedName>
    <definedName name="Z_410A404E_A362_4FB7_ADE5_1CC211023B99_.wvu.PrintArea" localSheetId="0" hidden="1">'BOS RADAR_A01-S02'!$D$2:$AU$66</definedName>
    <definedName name="Z_410A404E_A362_4FB7_ADE5_1CC211023B99_.wvu.PrintArea" localSheetId="1" hidden="1">'BOS RADAR_S02-S06'!$A$2:$AU$65</definedName>
    <definedName name="Z_43DD902A_648B_413E_AB0E_A77EA5D7FAD2_.wvu.Cols" localSheetId="3" hidden="1">'G01-G08'!$Z:$BN</definedName>
    <definedName name="Z_43DD902A_648B_413E_AB0E_A77EA5D7FAD2_.wvu.FilterData" localSheetId="3" hidden="1">'G01-G08'!$B$5:$Y$53</definedName>
    <definedName name="Z_44A8B373_CE27_47DF_9A52_9A2798F35D00_.wvu.PrintArea" localSheetId="0" hidden="1">'BOS RADAR_A01-S02'!$D$2:$AU$66</definedName>
    <definedName name="Z_44A8B373_CE27_47DF_9A52_9A2798F35D00_.wvu.PrintArea" localSheetId="1" hidden="1">'BOS RADAR_S02-S06'!$D$1:$AU$63</definedName>
    <definedName name="Z_44B9B490_4F16_4011_B8E6_79E4316FD2E8_.wvu.PrintArea" localSheetId="0" hidden="1">'BOS RADAR_A01-S02'!$D$2:$AU$66</definedName>
    <definedName name="Z_44B9B490_4F16_4011_B8E6_79E4316FD2E8_.wvu.PrintArea" localSheetId="1" hidden="1">'BOS RADAR_S02-S06'!$D$1:$AU$63</definedName>
    <definedName name="Z_470E7275_EA56_44C8_ABFA_B2EB46CD34F0_.wvu.PrintArea" localSheetId="0" hidden="1">'BOS RADAR_A01-S02'!$D$2:$AU$66</definedName>
    <definedName name="Z_470E7275_EA56_44C8_ABFA_B2EB46CD34F0_.wvu.PrintArea" localSheetId="1" hidden="1">'BOS RADAR_S02-S06'!$D$1:$AU$63</definedName>
    <definedName name="Z_49F6025A_9E50_4F2F_BE9C_1491BF3A38A5_.wvu.PrintArea" localSheetId="0" hidden="1">'BOS RADAR_A01-S02'!$D$2:$AU$66</definedName>
    <definedName name="Z_49F6025A_9E50_4F2F_BE9C_1491BF3A38A5_.wvu.PrintArea" localSheetId="1" hidden="1">'BOS RADAR_S02-S06'!$D$1:$AU$63</definedName>
    <definedName name="Z_4C8F6F9D_E6C2_44F5_80EE_CD9DC3EAD14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C8F6F9D_E6C2_44F5_80EE_CD9DC3EAD14E_.wvu.FilterData" localSheetId="3" hidden="1">'G01-G08'!$B$5:$Y$53</definedName>
    <definedName name="Z_4C8F6F9D_E6C2_44F5_80EE_CD9DC3EAD14E_.wvu.PrintArea" localSheetId="0" hidden="1">'BOS RADAR_A01-S02'!$D$2:$AU$66</definedName>
    <definedName name="Z_4C8F6F9D_E6C2_44F5_80EE_CD9DC3EAD14E_.wvu.PrintArea" localSheetId="1" hidden="1">'BOS RADAR_S02-S06'!$A$2:$AU$65</definedName>
    <definedName name="Z_4C90A8EF_D88C_4F53_A9D2_1A2FACC57D0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4C90A8EF_D88C_4F53_A9D2_1A2FACC57D0E_.wvu.FilterData" localSheetId="3" hidden="1">'G01-G08'!$B$5:$Y$53</definedName>
    <definedName name="Z_4C90A8EF_D88C_4F53_A9D2_1A2FACC57D0E_.wvu.PrintArea" localSheetId="0" hidden="1">'BOS RADAR_A01-S02'!$D$2:$AU$66</definedName>
    <definedName name="Z_4C90A8EF_D88C_4F53_A9D2_1A2FACC57D0E_.wvu.PrintArea" localSheetId="1" hidden="1">'BOS RADAR_S02-S06'!$A$2:$AU$65</definedName>
    <definedName name="Z_4E28AEE5_FCD6_4A5E_AD08_CA5DB038509A_.wvu.PrintArea" localSheetId="0" hidden="1">'BOS RADAR_A01-S02'!$D$2:$AU$66</definedName>
    <definedName name="Z_4E28AEE5_FCD6_4A5E_AD08_CA5DB038509A_.wvu.PrintArea" localSheetId="1" hidden="1">'BOS RADAR_S02-S06'!$D$1:$AU$63</definedName>
    <definedName name="Z_506E9591_6918_451A_AB2B_573F14A7A491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506E9591_6918_451A_AB2B_573F14A7A491_.wvu.FilterData" localSheetId="3" hidden="1">'G01-G08'!$B$5:$Y$53</definedName>
    <definedName name="Z_506E9591_6918_451A_AB2B_573F14A7A491_.wvu.PrintArea" localSheetId="0" hidden="1">'BOS RADAR_A01-S02'!$D$2:$AU$66</definedName>
    <definedName name="Z_506E9591_6918_451A_AB2B_573F14A7A491_.wvu.PrintArea" localSheetId="1" hidden="1">'BOS RADAR_S02-S06'!$A$2:$AU$65</definedName>
    <definedName name="Z_546BB004_84B9_4766_AAF4_1032E02B62D8_.wvu.PrintArea" localSheetId="0" hidden="1">'BOS RADAR_A01-S02'!$D$2:$AU$66</definedName>
    <definedName name="Z_546BB004_84B9_4766_AAF4_1032E02B62D8_.wvu.PrintArea" localSheetId="1" hidden="1">'BOS RADAR_S02-S06'!$D$1:$AU$63</definedName>
    <definedName name="Z_58633FA2_6871_49CB_8967_9AA4FC2B84CE_.wvu.PrintArea" localSheetId="0" hidden="1">'BOS RADAR_A01-S02'!$D$2:$AU$66</definedName>
    <definedName name="Z_58633FA2_6871_49CB_8967_9AA4FC2B84CE_.wvu.PrintArea" localSheetId="1" hidden="1">'BOS RADAR_S02-S06'!$D$1:$AU$63</definedName>
    <definedName name="Z_59F57BB1_EB6A_4925_8E96_8045A917CBBE_.wvu.Cols" localSheetId="3" hidden="1">'G01-G08'!$Z:$BN</definedName>
    <definedName name="Z_59F57BB1_EB6A_4925_8E96_8045A917CBBE_.wvu.FilterData" localSheetId="3" hidden="1">'G01-G08'!$B$5:$Y$52</definedName>
    <definedName name="Z_5EE1BF2B_328E_474F_B553_AEE7165017D7_.wvu.PrintArea" localSheetId="0" hidden="1">'BOS RADAR_A01-S02'!$D$2:$AU$66</definedName>
    <definedName name="Z_5EE1BF2B_328E_474F_B553_AEE7165017D7_.wvu.PrintArea" localSheetId="1" hidden="1">'BOS RADAR_S02-S06'!$D$1:$AU$63</definedName>
    <definedName name="Z_5FEC7330_78C7_4FE5_9695_9CC1FF97D585_.wvu.PrintArea" localSheetId="0" hidden="1">'BOS RADAR_A01-S02'!$D$2:$AU$66</definedName>
    <definedName name="Z_5FEC7330_78C7_4FE5_9695_9CC1FF97D585_.wvu.PrintArea" localSheetId="1" hidden="1">'BOS RADAR_S02-S06'!$D$1:$AU$63</definedName>
    <definedName name="Z_629A15E6_327C_4567_9E93_A4F89A6DBEBD_.wvu.PrintArea" localSheetId="0" hidden="1">'BOS RADAR_A01-S02'!$D$2:$AU$66</definedName>
    <definedName name="Z_629A15E6_327C_4567_9E93_A4F89A6DBEBD_.wvu.PrintArea" localSheetId="1" hidden="1">'BOS RADAR_S02-S06'!$D$1:$AU$63</definedName>
    <definedName name="Z_66B3718E_9492_4F1A_A429_47F9B0F7CCAE_.wvu.PrintArea" localSheetId="0" hidden="1">'BOS RADAR_A01-S02'!$D$2:$AU$66</definedName>
    <definedName name="Z_66B3718E_9492_4F1A_A429_47F9B0F7CCAE_.wvu.PrintArea" localSheetId="1" hidden="1">'BOS RADAR_S02-S06'!$D$1:$AU$63</definedName>
    <definedName name="Z_66BEBED6_2AB7_4666_96D6_4EE52F29B874_.wvu.PrintArea" localSheetId="0" hidden="1">'BOS RADAR_A01-S02'!$D$2:$AU$66</definedName>
    <definedName name="Z_66BEBED6_2AB7_4666_96D6_4EE52F29B874_.wvu.PrintArea" localSheetId="1" hidden="1">'BOS RADAR_S02-S06'!$D$1:$AU$63</definedName>
    <definedName name="Z_67429B1C_FA94_4FC3_B57A_EF301C76B463_.wvu.PrintArea" localSheetId="0" hidden="1">'BOS RADAR_A01-S02'!$D$2:$AU$66</definedName>
    <definedName name="Z_67429B1C_FA94_4FC3_B57A_EF301C76B463_.wvu.PrintArea" localSheetId="1" hidden="1">'BOS RADAR_S02-S06'!$D$1:$AU$63</definedName>
    <definedName name="Z_6F1CB941_CBF9_4B65_B6A9_EFC2858B7DC6_.wvu.Cols" localSheetId="3" hidden="1">'G01-G08'!$Z:$BN</definedName>
    <definedName name="Z_6F1CB941_CBF9_4B65_B6A9_EFC2858B7DC6_.wvu.FilterData" localSheetId="3" hidden="1">'G01-G08'!$B$5:$Y$52</definedName>
    <definedName name="Z_700E8204_AA8D_4549_BB59_5BF46C93259D_.wvu.PrintArea" localSheetId="0" hidden="1">'BOS RADAR_A01-S02'!$D$2:$AU$66</definedName>
    <definedName name="Z_700E8204_AA8D_4549_BB59_5BF46C93259D_.wvu.PrintArea" localSheetId="1" hidden="1">'BOS RADAR_S02-S06'!$D$1:$AU$63</definedName>
    <definedName name="Z_708C5D8A_0A30_451A_BF89_A7A4BC86F274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08C5D8A_0A30_451A_BF89_A7A4BC86F274_.wvu.FilterData" localSheetId="3" hidden="1">'G01-G08'!$B$5:$Y$53</definedName>
    <definedName name="Z_708C5D8A_0A30_451A_BF89_A7A4BC86F274_.wvu.PrintArea" localSheetId="0" hidden="1">'BOS RADAR_A01-S02'!$D$2:$AU$66</definedName>
    <definedName name="Z_708C5D8A_0A30_451A_BF89_A7A4BC86F274_.wvu.PrintArea" localSheetId="1" hidden="1">'BOS RADAR_S02-S06'!$A$2:$AU$65</definedName>
    <definedName name="Z_763A9925_0BDC_48E1_B5E4_AC04F375C6C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63A9925_0BDC_48E1_B5E4_AC04F375C6C8_.wvu.FilterData" localSheetId="3" hidden="1">'G01-G08'!$B$5:$Y$53</definedName>
    <definedName name="Z_763A9925_0BDC_48E1_B5E4_AC04F375C6C8_.wvu.PrintArea" localSheetId="0" hidden="1">'BOS RADAR_A01-S02'!$D$2:$AU$66</definedName>
    <definedName name="Z_763A9925_0BDC_48E1_B5E4_AC04F375C6C8_.wvu.PrintArea" localSheetId="1" hidden="1">'BOS RADAR_S02-S06'!$A$2:$AU$65</definedName>
    <definedName name="Z_766DA7D9_9E23_4AC4_920A_A8CE31F7D088_.wvu.PrintArea" localSheetId="0" hidden="1">'BOS RADAR_A01-S02'!$D$2:$AU$66</definedName>
    <definedName name="Z_766DA7D9_9E23_4AC4_920A_A8CE31F7D088_.wvu.PrintArea" localSheetId="1" hidden="1">'BOS RADAR_S02-S06'!$D$1:$AU$63</definedName>
    <definedName name="Z_781BDD04_C5F0_4A92_8EDB_9F9741275E54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81BDD04_C5F0_4A92_8EDB_9F9741275E54_.wvu.FilterData" localSheetId="3" hidden="1">'G01-G08'!$B$5:$Y$53</definedName>
    <definedName name="Z_781BDD04_C5F0_4A92_8EDB_9F9741275E54_.wvu.PrintArea" localSheetId="0" hidden="1">'BOS RADAR_A01-S02'!$D$2:$AU$66</definedName>
    <definedName name="Z_781BDD04_C5F0_4A92_8EDB_9F9741275E54_.wvu.PrintArea" localSheetId="1" hidden="1">'BOS RADAR_S02-S06'!$A$2:$AU$65</definedName>
    <definedName name="Z_7C8C2E23_2195_40ED_88BB_2E801A9754D7_.wvu.Cols" localSheetId="3" hidden="1">'G01-G08'!$Z:$BN</definedName>
    <definedName name="Z_7C8C2E23_2195_40ED_88BB_2E801A9754D7_.wvu.FilterData" localSheetId="3" hidden="1">'G01-G08'!$B$5:$Y$53</definedName>
    <definedName name="Z_7EB3F8B3_ACC4_41F4_AF37_BBCF39775007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7EB3F8B3_ACC4_41F4_AF37_BBCF39775007_.wvu.FilterData" localSheetId="3" hidden="1">'G01-G08'!$B$5:$Y$53</definedName>
    <definedName name="Z_7EB3F8B3_ACC4_41F4_AF37_BBCF39775007_.wvu.PrintArea" localSheetId="0" hidden="1">'BOS RADAR_A01-S02'!$D$2:$AU$66</definedName>
    <definedName name="Z_7EB3F8B3_ACC4_41F4_AF37_BBCF39775007_.wvu.PrintArea" localSheetId="1" hidden="1">'BOS RADAR_S02-S06'!$A$2:$AU$65</definedName>
    <definedName name="Z_8083E1BF_E52C_4D34_8EDD_C66114224600_.wvu.Cols" localSheetId="3" hidden="1">'G01-G08'!$Z:$BN</definedName>
    <definedName name="Z_8083E1BF_E52C_4D34_8EDD_C66114224600_.wvu.FilterData" localSheetId="3" hidden="1">'G01-G08'!$B$5:$Y$53</definedName>
    <definedName name="Z_8525EB39_7145_41B9_9D6C_3FDFFB933992_.wvu.PrintArea" localSheetId="0" hidden="1">'BOS RADAR_A01-S02'!$D$2:$AU$66</definedName>
    <definedName name="Z_8525EB39_7145_41B9_9D6C_3FDFFB933992_.wvu.PrintArea" localSheetId="1" hidden="1">'BOS RADAR_S02-S06'!$D$1:$AU$63</definedName>
    <definedName name="Z_884553BD_55A8_4BB5_B25B_6B82FCCD30C2_.wvu.Cols" localSheetId="3" hidden="1">'G01-G08'!$Z:$BN</definedName>
    <definedName name="Z_884553BD_55A8_4BB5_B25B_6B82FCCD30C2_.wvu.FilterData" localSheetId="3" hidden="1">'G01-G08'!$B$5:$Y$53</definedName>
    <definedName name="Z_900662A9_DEC5_4781_9BCC_D51D592D6A17_.wvu.Cols" localSheetId="3" hidden="1">'G01-G08'!$Z:$BN</definedName>
    <definedName name="Z_900662A9_DEC5_4781_9BCC_D51D592D6A17_.wvu.FilterData" localSheetId="3" hidden="1">'G01-G08'!$B$5:$Y$53</definedName>
    <definedName name="Z_92871F39_F5A0_46A1_A6DE_3215A5C7BB24_.wvu.Cols" localSheetId="3" hidden="1">'G01-G08'!$Z:$BN</definedName>
    <definedName name="Z_92871F39_F5A0_46A1_A6DE_3215A5C7BB24_.wvu.FilterData" localSheetId="3" hidden="1">'G01-G08'!$B$5:$Y$53</definedName>
    <definedName name="Z_941355F5_5298_450A_B8E7_304A4934BB6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941355F5_5298_450A_B8E7_304A4934BB60_.wvu.FilterData" localSheetId="3" hidden="1">'G01-G08'!$B$5:$Y$53</definedName>
    <definedName name="Z_941355F5_5298_450A_B8E7_304A4934BB60_.wvu.PrintArea" localSheetId="0" hidden="1">'BOS RADAR_A01-S02'!$D$2:$AU$66</definedName>
    <definedName name="Z_941355F5_5298_450A_B8E7_304A4934BB60_.wvu.PrintArea" localSheetId="1" hidden="1">'BOS RADAR_S02-S06'!$D$1:$AU$63</definedName>
    <definedName name="Z_A3E71ACE_DB0B_46D0_B825_9B31B2635581_.wvu.PrintArea" localSheetId="0" hidden="1">'BOS RADAR_A01-S02'!$D$2:$AU$66</definedName>
    <definedName name="Z_A3E71ACE_DB0B_46D0_B825_9B31B2635581_.wvu.PrintArea" localSheetId="1" hidden="1">'BOS RADAR_S02-S06'!$D$1:$AU$63</definedName>
    <definedName name="Z_A41C7BE6_97A0_4E70_9D66_58B42AF16817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A41C7BE6_97A0_4E70_9D66_58B42AF16817_.wvu.FilterData" localSheetId="3" hidden="1">'G01-G08'!$B$5:$Y$53</definedName>
    <definedName name="Z_A41C7BE6_97A0_4E70_9D66_58B42AF16817_.wvu.PrintArea" localSheetId="0" hidden="1">'BOS RADAR_A01-S02'!$D$2:$AU$66</definedName>
    <definedName name="Z_A41C7BE6_97A0_4E70_9D66_58B42AF16817_.wvu.PrintArea" localSheetId="1" hidden="1">'BOS RADAR_S02-S06'!$A$2:$AU$65</definedName>
    <definedName name="Z_A4A28A9B_719A_4CCF_8F4B_71543201E74F_.wvu.Cols" localSheetId="3" hidden="1">'G01-G08'!$Z:$BN</definedName>
    <definedName name="Z_A4A28A9B_719A_4CCF_8F4B_71543201E74F_.wvu.FilterData" localSheetId="3" hidden="1">'G01-G08'!$B$5:$Y$53</definedName>
    <definedName name="Z_A7CFA857_30D6_43D9_ABF4_C7EE3CFDB711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A7CFA857_30D6_43D9_ABF4_C7EE3CFDB711_.wvu.FilterData" localSheetId="3" hidden="1">'G01-G08'!$B$5:$Y$53</definedName>
    <definedName name="Z_A7CFA857_30D6_43D9_ABF4_C7EE3CFDB711_.wvu.PrintArea" localSheetId="0" hidden="1">'BOS RADAR_A01-S02'!$A$3:$AU$68</definedName>
    <definedName name="Z_A7CFA857_30D6_43D9_ABF4_C7EE3CFDB711_.wvu.PrintArea" localSheetId="1" hidden="1">'BOS RADAR_S02-S06'!$A$2:$AU$65</definedName>
    <definedName name="Z_A93A115D_7CA6_4E5C_8C32_7AC75417FD12_.wvu.Cols" localSheetId="3" hidden="1">'G01-G08'!$Z:$BN</definedName>
    <definedName name="Z_A93A115D_7CA6_4E5C_8C32_7AC75417FD12_.wvu.FilterData" localSheetId="3" hidden="1">'G01-G08'!$B$5:$Y$53</definedName>
    <definedName name="Z_ACA41EE6_A6D2_4DEE_9384_9E725C69478B_.wvu.Cols" localSheetId="3" hidden="1">'G01-G08'!$Z:$BN</definedName>
    <definedName name="Z_ACA41EE6_A6D2_4DEE_9384_9E725C69478B_.wvu.FilterData" localSheetId="3" hidden="1">'G01-G08'!$B$5:$Y$53</definedName>
    <definedName name="Z_AE3F89F9_DB87_4382_AD5E_51778F7E9C97_.wvu.PrintArea" localSheetId="0" hidden="1">'BOS RADAR_A01-S02'!$D$2:$AU$66</definedName>
    <definedName name="Z_AE3F89F9_DB87_4382_AD5E_51778F7E9C97_.wvu.PrintArea" localSheetId="1" hidden="1">'BOS RADAR_S02-S06'!$D$1:$AU$63</definedName>
    <definedName name="Z_AE59407B_8215_4B4F_AA31_F4FF070922DE_.wvu.PrintArea" localSheetId="0" hidden="1">'BOS RADAR_A01-S02'!$D$2:$AU$66</definedName>
    <definedName name="Z_AE59407B_8215_4B4F_AA31_F4FF070922DE_.wvu.PrintArea" localSheetId="1" hidden="1">'BOS RADAR_S02-S06'!$D$1:$AU$63</definedName>
    <definedName name="Z_AF136763_BFCF_40BC_AFF3_5E0A262D068E_.wvu.PrintArea" localSheetId="0" hidden="1">'BOS RADAR_A01-S02'!$D$2:$AU$66</definedName>
    <definedName name="Z_AF136763_BFCF_40BC_AFF3_5E0A262D068E_.wvu.PrintArea" localSheetId="1" hidden="1">'BOS RADAR_S02-S06'!$D$1:$AU$63</definedName>
    <definedName name="Z_B436D3F5_773A_408F_9E25_E1BF613286B4_.wvu.Cols" localSheetId="3" hidden="1">'G01-G08'!$Z:$BN</definedName>
    <definedName name="Z_B436D3F5_773A_408F_9E25_E1BF613286B4_.wvu.FilterData" localSheetId="3" hidden="1">'G01-G08'!$B$5:$Y$53</definedName>
    <definedName name="Z_B7CEDBB4_F705_461E_95EF_252F47442107_.wvu.PrintArea" localSheetId="0" hidden="1">'BOS RADAR_A01-S02'!$D$2:$AU$66</definedName>
    <definedName name="Z_B7CEDBB4_F705_461E_95EF_252F47442107_.wvu.PrintArea" localSheetId="1" hidden="1">'BOS RADAR_S02-S06'!$D$1:$AU$63</definedName>
    <definedName name="Z_BB481DA0_B4F9_4806_8537_DD69609DA1A9_.wvu.Cols" localSheetId="3" hidden="1">'G01-G08'!$Z:$BN</definedName>
    <definedName name="Z_BB481DA0_B4F9_4806_8537_DD69609DA1A9_.wvu.FilterData" localSheetId="3" hidden="1">'G01-G08'!$B$5:$Y$53</definedName>
    <definedName name="Z_BE454DBB_DA28_4A6A_AF7F_CCD81DBBEB1D_.wvu.PrintArea" localSheetId="0" hidden="1">'BOS RADAR_A01-S02'!$D$2:$AU$66</definedName>
    <definedName name="Z_BE454DBB_DA28_4A6A_AF7F_CCD81DBBEB1D_.wvu.PrintArea" localSheetId="1" hidden="1">'BOS RADAR_S02-S06'!$D$1:$AU$63</definedName>
    <definedName name="Z_C0BB780D_9B3C_467E_8B13_3F2C379837D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C0BB780D_9B3C_467E_8B13_3F2C379837D0_.wvu.FilterData" localSheetId="3" hidden="1">'G01-G08'!$B$5:$Y$53</definedName>
    <definedName name="Z_C0BB780D_9B3C_467E_8B13_3F2C379837D0_.wvu.PrintArea" localSheetId="0" hidden="1">'BOS RADAR_A01-S02'!$A$3:$AU$68</definedName>
    <definedName name="Z_C0BB780D_9B3C_467E_8B13_3F2C379837D0_.wvu.PrintArea" localSheetId="1" hidden="1">'BOS RADAR_S02-S06'!$A$2:$AU$65</definedName>
    <definedName name="Z_CA05336D_0C35_478C_BBB5_1D390F3DAFDC_.wvu.PrintArea" localSheetId="0" hidden="1">'BOS RADAR_A01-S02'!$D$2:$AU$66</definedName>
    <definedName name="Z_CA05336D_0C35_478C_BBB5_1D390F3DAFDC_.wvu.PrintArea" localSheetId="1" hidden="1">'BOS RADAR_S02-S06'!$D$1:$AU$63</definedName>
    <definedName name="Z_CA1A6B59_D15A_4678_8881_F7966A9809AA_.wvu.PrintArea" localSheetId="0" hidden="1">'BOS RADAR_A01-S02'!$D$2:$AU$66</definedName>
    <definedName name="Z_CA1A6B59_D15A_4678_8881_F7966A9809AA_.wvu.PrintArea" localSheetId="1" hidden="1">'BOS RADAR_S02-S06'!$D$1:$AU$63</definedName>
    <definedName name="Z_CC90B322_89F4_4E0F_945E_5D06C952ACAD_.wvu.Cols" localSheetId="3" hidden="1">'G01-G08'!$Z:$BN</definedName>
    <definedName name="Z_CC90B322_89F4_4E0F_945E_5D06C952ACAD_.wvu.FilterData" localSheetId="3" hidden="1">'G01-G08'!$B$5:$Y$53</definedName>
    <definedName name="Z_CFE10A29_300C_4614_AAE2_3DA872F389DE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CFE10A29_300C_4614_AAE2_3DA872F389DE_.wvu.FilterData" localSheetId="3" hidden="1">'G01-G08'!$B$5:$Y$53</definedName>
    <definedName name="Z_CFE10A29_300C_4614_AAE2_3DA872F389DE_.wvu.PrintArea" localSheetId="0" hidden="1">'BOS RADAR_A01-S02'!$D$2:$AU$66</definedName>
    <definedName name="Z_CFE10A29_300C_4614_AAE2_3DA872F389DE_.wvu.PrintArea" localSheetId="1" hidden="1">'BOS RADAR_S02-S06'!$A$2:$AU$65</definedName>
    <definedName name="Z_D06362DD_A1C6_4707_9866_15B3BA521E90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06362DD_A1C6_4707_9866_15B3BA521E90_.wvu.FilterData" localSheetId="3" hidden="1">'G01-G08'!$B$5:$Y$53</definedName>
    <definedName name="Z_D06362DD_A1C6_4707_9866_15B3BA521E90_.wvu.PrintArea" localSheetId="0" hidden="1">'BOS RADAR_A01-S02'!$D$2:$AU$66</definedName>
    <definedName name="Z_D06362DD_A1C6_4707_9866_15B3BA521E90_.wvu.PrintArea" localSheetId="1" hidden="1">'BOS RADAR_S02-S06'!$A$2:$AU$65</definedName>
    <definedName name="Z_D2E90A93_633D_42D5_A91D_1C63299093E3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2E90A93_633D_42D5_A91D_1C63299093E3_.wvu.FilterData" localSheetId="3" hidden="1">'G01-G08'!$B$5:$Y$53</definedName>
    <definedName name="Z_D2E90A93_633D_42D5_A91D_1C63299093E3_.wvu.PrintArea" localSheetId="0" hidden="1">'BOS RADAR_A01-S02'!$A$3:$AU$68</definedName>
    <definedName name="Z_D2E90A93_633D_42D5_A91D_1C63299093E3_.wvu.PrintArea" localSheetId="1" hidden="1">'BOS RADAR_S02-S06'!$A$2:$AU$65</definedName>
    <definedName name="Z_D34F2647_1911_44CF_B94C_E8524EF36FF5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34F2647_1911_44CF_B94C_E8524EF36FF5_.wvu.FilterData" localSheetId="3" hidden="1">'G01-G08'!$B$5:$Y$53</definedName>
    <definedName name="Z_D34F2647_1911_44CF_B94C_E8524EF36FF5_.wvu.PrintArea" localSheetId="0" hidden="1">'BOS RADAR_A01-S02'!$A$3:$AU$68</definedName>
    <definedName name="Z_D34F2647_1911_44CF_B94C_E8524EF36FF5_.wvu.PrintArea" localSheetId="1" hidden="1">'BOS RADAR_S02-S06'!$A$2:$AU$65</definedName>
    <definedName name="Z_D8528744_A030_4B8A_B1CC_99A8C400708D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8528744_A030_4B8A_B1CC_99A8C400708D_.wvu.FilterData" localSheetId="3" hidden="1">'G01-G08'!$B$5:$Y$53</definedName>
    <definedName name="Z_D8528744_A030_4B8A_B1CC_99A8C400708D_.wvu.PrintArea" localSheetId="0" hidden="1">'BOS RADAR_A01-S02'!$A$3:$AU$68</definedName>
    <definedName name="Z_D8528744_A030_4B8A_B1CC_99A8C400708D_.wvu.PrintArea" localSheetId="1" hidden="1">'BOS RADAR_S02-S06'!$A$2:$AU$65</definedName>
    <definedName name="Z_D8DA6446_3394_4628_A1AD_6D1EED452E43_.wvu.PrintArea" localSheetId="0" hidden="1">'BOS RADAR_A01-S02'!$D$2:$AU$66</definedName>
    <definedName name="Z_D8DA6446_3394_4628_A1AD_6D1EED452E43_.wvu.PrintArea" localSheetId="1" hidden="1">'BOS RADAR_S02-S06'!$D$1:$AU$63</definedName>
    <definedName name="Z_DA0D0F4B_47F5_49D8_B130_8E9A18AF138D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DA0D0F4B_47F5_49D8_B130_8E9A18AF138D_.wvu.FilterData" localSheetId="3" hidden="1">'G01-G08'!$B$5:$Y$53</definedName>
    <definedName name="Z_DA0D0F4B_47F5_49D8_B130_8E9A18AF138D_.wvu.PrintArea" localSheetId="0" hidden="1">'BOS RADAR_A01-S02'!$D$2:$AU$66</definedName>
    <definedName name="Z_DA0D0F4B_47F5_49D8_B130_8E9A18AF138D_.wvu.PrintArea" localSheetId="1" hidden="1">'BOS RADAR_S02-S06'!$A$2:$AU$65</definedName>
    <definedName name="Z_DF29C095_A59B_475F_8043_5A35D480A5E1_.wvu.PrintArea" localSheetId="0" hidden="1">'BOS RADAR_A01-S02'!$D$2:$AU$66</definedName>
    <definedName name="Z_DF29C095_A59B_475F_8043_5A35D480A5E1_.wvu.PrintArea" localSheetId="1" hidden="1">'BOS RADAR_S02-S06'!$D$1:$AU$63</definedName>
    <definedName name="Z_E3708050_9E0C_483A_A0C6_5650A7447F86_.wvu.PrintArea" localSheetId="0" hidden="1">'BOS RADAR_A01-S02'!$D$2:$AU$66</definedName>
    <definedName name="Z_E3708050_9E0C_483A_A0C6_5650A7447F86_.wvu.PrintArea" localSheetId="1" hidden="1">'BOS RADAR_S02-S06'!$D$1:$AU$63</definedName>
    <definedName name="Z_E3AEF731_50BD_4A13_805C_717DEE571DDA_.wvu.FilterData" localSheetId="3" hidden="1">'G01-G08'!$B$5:$Y$53</definedName>
    <definedName name="Z_E4EDF524_F721_4726_BE87_1C5E0BC1E121_.wvu.PrintArea" localSheetId="0" hidden="1">'BOS RADAR_A01-S02'!$D$2:$AU$66</definedName>
    <definedName name="Z_E4EDF524_F721_4726_BE87_1C5E0BC1E121_.wvu.PrintArea" localSheetId="1" hidden="1">'BOS RADAR_S02-S06'!$D$1:$AU$63</definedName>
    <definedName name="Z_E50E0FF5_7B44_48CF_A103_3D9987A364B6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E50E0FF5_7B44_48CF_A103_3D9987A364B6_.wvu.FilterData" localSheetId="3" hidden="1">'G01-G08'!$B$5:$Y$53</definedName>
    <definedName name="Z_E50E0FF5_7B44_48CF_A103_3D9987A364B6_.wvu.PrintArea" localSheetId="0" hidden="1">'BOS RADAR_A01-S02'!$D$2:$AU$66</definedName>
    <definedName name="Z_E50E0FF5_7B44_48CF_A103_3D9987A364B6_.wvu.PrintArea" localSheetId="1" hidden="1">'BOS RADAR_S02-S06'!$A$2:$AU$65</definedName>
    <definedName name="Z_E7FF5F9F_0814_458F_92FA_07113D9C4A03_.wvu.PrintArea" localSheetId="0" hidden="1">'BOS RADAR_A01-S02'!$D$2:$AU$66</definedName>
    <definedName name="Z_E7FF5F9F_0814_458F_92FA_07113D9C4A03_.wvu.PrintArea" localSheetId="1" hidden="1">'BOS RADAR_S02-S06'!$D$1:$AU$63</definedName>
    <definedName name="Z_E80779A2_9E16_458A_B0D3_F43DD8479E18_.wvu.PrintArea" localSheetId="0" hidden="1">'BOS RADAR_A01-S02'!$D$2:$AU$66</definedName>
    <definedName name="Z_E80779A2_9E16_458A_B0D3_F43DD8479E18_.wvu.PrintArea" localSheetId="1" hidden="1">'BOS RADAR_S02-S06'!$D$1:$AU$63</definedName>
    <definedName name="Z_E8FB527F_006E_4510_8016_0196D9D95D64_.wvu.PrintArea" localSheetId="0" hidden="1">'BOS RADAR_A01-S02'!$D$2:$AU$66</definedName>
    <definedName name="Z_E8FB527F_006E_4510_8016_0196D9D95D64_.wvu.PrintArea" localSheetId="1" hidden="1">'BOS RADAR_S02-S06'!$D$1:$AU$63</definedName>
    <definedName name="Z_E9BEC25A_DB1B_4DF8_925A_18124B2081DC_.wvu.Cols" localSheetId="3" hidden="1">'G01-G08'!$Z:$BN</definedName>
    <definedName name="Z_E9BEC25A_DB1B_4DF8_925A_18124B2081DC_.wvu.FilterData" localSheetId="3" hidden="1">'G01-G08'!$B$5:$Y$52</definedName>
    <definedName name="Z_E9F3FA18_256E_42D3_8235_ED34715FA0F4_.wvu.Cols" localSheetId="3" hidden="1">'G01-G08'!$Z:$BN</definedName>
    <definedName name="Z_E9F3FA18_256E_42D3_8235_ED34715FA0F4_.wvu.FilterData" localSheetId="3" hidden="1">'G01-G08'!$B$5:$Y$53</definedName>
    <definedName name="Z_EA8CC2C3_79C4_4229_94F5_35C4E3028823_.wvu.PrintArea" localSheetId="0" hidden="1">'BOS RADAR_A01-S02'!$D$2:$AU$66</definedName>
    <definedName name="Z_EA8CC2C3_79C4_4229_94F5_35C4E3028823_.wvu.PrintArea" localSheetId="1" hidden="1">'BOS RADAR_S02-S06'!$D$1:$AU$63</definedName>
    <definedName name="Z_EF67CC28_4E19_4B1A_BCF3_8E137A60AE59_.wvu.PrintArea" localSheetId="0" hidden="1">'BOS RADAR_A01-S02'!$D$2:$AU$66</definedName>
    <definedName name="Z_EF67CC28_4E19_4B1A_BCF3_8E137A60AE59_.wvu.PrintArea" localSheetId="1" hidden="1">'BOS RADAR_S02-S06'!$D$1:$AU$63</definedName>
    <definedName name="Z_F0026CC4_BC96_4E8F_A3C7_B8B3CA1D2418_.wvu.Cols" localSheetId="3" hidden="1">'G01-G08'!$Z:$BN</definedName>
    <definedName name="Z_F0026CC4_BC96_4E8F_A3C7_B8B3CA1D2418_.wvu.FilterData" localSheetId="3" hidden="1">'G01-G08'!$B$5:$Y$53</definedName>
    <definedName name="Z_F32E9594_D488_4B26_9B42_DC4C425D6ECA_.wvu.PrintArea" localSheetId="0" hidden="1">'BOS RADAR_A01-S02'!$D$2:$AU$66</definedName>
    <definedName name="Z_F32E9594_D488_4B26_9B42_DC4C425D6ECA_.wvu.PrintArea" localSheetId="1" hidden="1">'BOS RADAR_S02-S06'!$D$1:$AU$63</definedName>
    <definedName name="Z_F3ED475E_5F46_4028_AA14_3D71F0806088_.wvu.PrintArea" localSheetId="0" hidden="1">'BOS RADAR_A01-S02'!$D$2:$AU$66</definedName>
    <definedName name="Z_F3ED475E_5F46_4028_AA14_3D71F0806088_.wvu.PrintArea" localSheetId="1" hidden="1">'BOS RADAR_S02-S06'!$D$1:$AU$63</definedName>
    <definedName name="Z_F83589F3_66DB_481C_8929_7527758CAAA8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F83589F3_66DB_481C_8929_7527758CAAA8_.wvu.FilterData" localSheetId="3" hidden="1">'G01-G08'!$B$5:$Y$53</definedName>
    <definedName name="Z_F83589F3_66DB_481C_8929_7527758CAAA8_.wvu.PrintArea" localSheetId="0" hidden="1">'BOS RADAR_A01-S02'!$A$3:$AU$68</definedName>
    <definedName name="Z_F83589F3_66DB_481C_8929_7527758CAAA8_.wvu.PrintArea" localSheetId="1" hidden="1">'BOS RADAR_S02-S06'!$A$2:$AU$65</definedName>
    <definedName name="Z_FA1B0E86_B591_4714_85DD_827F3A5ABFCC_.wvu.Cols" localSheetId="3" hidden="1">'G01-G08'!$Z:$BN,'G01-G08'!$JV:$LJ,'G01-G08'!$TR:$VF,'G01-G08'!$ADN:$AFB,'G01-G08'!$ANJ:$AOX,'G01-G08'!$AXF:$AYT,'G01-G08'!$BHB:$BIP,'G01-G08'!$BQX:$BSL,'G01-G08'!$CAT:$CCH,'G01-G08'!$CKP:$CMD,'G01-G08'!$CUL:$CVZ,'G01-G08'!$DEH:$DFV,'G01-G08'!$DOD:$DPR,'G01-G08'!$DXZ:$DZN,'G01-G08'!$EHV:$EJJ,'G01-G08'!$ERR:$ETF,'G01-G08'!$FBN:$FDB,'G01-G08'!$FLJ:$FMX,'G01-G08'!$FVF:$FWT,'G01-G08'!$GFB:$GGP,'G01-G08'!$GOX:$GQL,'G01-G08'!$GYT:$HAH,'G01-G08'!$HIP:$HKD,'G01-G08'!$HSL:$HTZ,'G01-G08'!$ICH:$IDV,'G01-G08'!$IMD:$INR,'G01-G08'!$IVZ:$IXN,'G01-G08'!$JFV:$JHJ,'G01-G08'!$JPR:$JRF,'G01-G08'!$JZN:$KBB,'G01-G08'!$KJJ:$KKX,'G01-G08'!$KTF:$KUT,'G01-G08'!$LDB:$LEP,'G01-G08'!$LMX:$LOL,'G01-G08'!$LWT:$LYH,'G01-G08'!$MGP:$MID,'G01-G08'!$MQL:$MRZ,'G01-G08'!$NAH:$NBV,'G01-G08'!$NKD:$NLR,'G01-G08'!$NTZ:$NVN,'G01-G08'!$ODV:$OFJ,'G01-G08'!$ONR:$OPF,'G01-G08'!$OXN:$OZB,'G01-G08'!$PHJ:$PIX,'G01-G08'!$PRF:$PST,'G01-G08'!$QBB:$QCP,'G01-G08'!$QKX:$QML,'G01-G08'!$QUT:$QWH,'G01-G08'!$REP:$RGD,'G01-G08'!$ROL:$RPZ,'G01-G08'!$RYH:$RZV,'G01-G08'!$SID:$SJR,'G01-G08'!$SRZ:$STN,'G01-G08'!$TBV:$TDJ,'G01-G08'!$TLR:$TNF,'G01-G08'!$TVN:$TXB,'G01-G08'!$UFJ:$UGX,'G01-G08'!$UPF:$UQT,'G01-G08'!$UZB:$VAP,'G01-G08'!$VIX:$VKL,'G01-G08'!$VST:$VUH,'G01-G08'!$WCP:$WED,'G01-G08'!$WML:$WNZ,'G01-G08'!$WWH:$WXV</definedName>
    <definedName name="Z_FA1B0E86_B591_4714_85DD_827F3A5ABFCC_.wvu.FilterData" localSheetId="3" hidden="1">'G01-G08'!$B$5:$Y$53</definedName>
    <definedName name="Z_FA1B0E86_B591_4714_85DD_827F3A5ABFCC_.wvu.PrintArea" localSheetId="0" hidden="1">'BOS RADAR_A01-S02'!$A$3:$AU$68</definedName>
    <definedName name="Z_FA1B0E86_B591_4714_85DD_827F3A5ABFCC_.wvu.PrintArea" localSheetId="1" hidden="1">'BOS RADAR_S02-S06'!$A$2:$AU$65</definedName>
    <definedName name="Z_FA9B4F05_D97E_4CB6_91D3_AA560248E81D_.wvu.PrintArea" localSheetId="0" hidden="1">'BOS RADAR_A01-S02'!$D$2:$AU$66</definedName>
    <definedName name="Z_FA9B4F05_D97E_4CB6_91D3_AA560248E81D_.wvu.PrintArea" localSheetId="1" hidden="1">'BOS RADAR_S02-S06'!$D$1:$AU$63</definedName>
    <definedName name="Z_FB03AE2E_F75B_4A7C_BBE0_5E1F0B518276_.wvu.PrintArea" localSheetId="0" hidden="1">'BOS RADAR_A01-S02'!$D$2:$AU$66</definedName>
    <definedName name="Z_FB03AE2E_F75B_4A7C_BBE0_5E1F0B518276_.wvu.PrintArea" localSheetId="1" hidden="1">'BOS RADAR_S02-S06'!$D$1:$AU$63</definedName>
    <definedName name="Z_FB79334F_6EF5_428A_8467_D8F949D5F358_.wvu.PrintArea" localSheetId="0" hidden="1">'BOS RADAR_A01-S02'!$D$2:$AU$66</definedName>
    <definedName name="Z_FB79334F_6EF5_428A_8467_D8F949D5F358_.wvu.PrintArea" localSheetId="1" hidden="1">'BOS RADAR_S02-S06'!$D$1:$AU$63</definedName>
    <definedName name="Z_FC9753B5_5D75_4BC0_8D8A_D23307989352_.wvu.PrintArea" localSheetId="0" hidden="1">'BOS RADAR_A01-S02'!$D$2:$AU$66</definedName>
    <definedName name="Z_FC9753B5_5D75_4BC0_8D8A_D23307989352_.wvu.PrintArea" localSheetId="1" hidden="1">'BOS RADAR_S02-S06'!$D$1:$AU$63</definedName>
    <definedName name="Z_FFC8094B_CB1A_42A5_AA41_5AE2789BBB35_.wvu.PrintArea" localSheetId="0" hidden="1">'BOS RADAR_A01-S02'!$D$2:$AU$66</definedName>
    <definedName name="Z_FFC8094B_CB1A_42A5_AA41_5AE2789BBB35_.wvu.PrintArea" localSheetId="1" hidden="1">'BOS RADAR_S02-S06'!$D$1:$AU$63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9" l="1"/>
  <c r="Y7" i="9"/>
  <c r="Y8" i="9"/>
  <c r="Y9" i="9"/>
  <c r="Y10" i="9"/>
  <c r="Y11" i="9"/>
  <c r="Y12" i="9"/>
  <c r="Y13" i="9"/>
  <c r="AE49" i="9"/>
  <c r="AF49" i="9" s="1"/>
  <c r="AC49" i="9"/>
  <c r="AB49" i="9"/>
  <c r="AA49" i="9"/>
  <c r="Z49" i="9"/>
  <c r="I49" i="9"/>
  <c r="AD49" i="9" s="1"/>
  <c r="AE48" i="9"/>
  <c r="AF48" i="9" s="1"/>
  <c r="AC48" i="9"/>
  <c r="AB48" i="9"/>
  <c r="Z48" i="9"/>
  <c r="AA48" i="9" s="1"/>
  <c r="Y48" i="9"/>
  <c r="I48" i="9"/>
  <c r="AD48" i="9" s="1"/>
  <c r="AF47" i="9"/>
  <c r="AE47" i="9"/>
  <c r="AC47" i="9"/>
  <c r="AB47" i="9"/>
  <c r="Z47" i="9"/>
  <c r="AA47" i="9" s="1"/>
  <c r="Y47" i="9"/>
  <c r="I47" i="9"/>
  <c r="AD47" i="9" s="1"/>
  <c r="AF46" i="9"/>
  <c r="AE46" i="9"/>
  <c r="AC46" i="9"/>
  <c r="AB46" i="9"/>
  <c r="AA46" i="9"/>
  <c r="Z46" i="9"/>
  <c r="Y46" i="9"/>
  <c r="I46" i="9"/>
  <c r="AD46" i="9" s="1"/>
  <c r="AF45" i="9"/>
  <c r="AE45" i="9"/>
  <c r="AD45" i="9"/>
  <c r="AC45" i="9"/>
  <c r="AB45" i="9"/>
  <c r="AA45" i="9"/>
  <c r="Z45" i="9"/>
  <c r="I45" i="9"/>
  <c r="Y45" i="9" s="1"/>
  <c r="AE44" i="9"/>
  <c r="AF44" i="9" s="1"/>
  <c r="AC44" i="9"/>
  <c r="AB44" i="9"/>
  <c r="AA44" i="9"/>
  <c r="Z44" i="9"/>
  <c r="Y44" i="9"/>
  <c r="I44" i="9"/>
  <c r="AD44" i="9" s="1"/>
  <c r="AF43" i="9"/>
  <c r="AE43" i="9"/>
  <c r="AD43" i="9"/>
  <c r="AC43" i="9"/>
  <c r="AB43" i="9"/>
  <c r="Z43" i="9"/>
  <c r="AA43" i="9" s="1"/>
  <c r="I43" i="9"/>
  <c r="Y43" i="9" s="1"/>
  <c r="AE42" i="9"/>
  <c r="AF42" i="9" s="1"/>
  <c r="AD42" i="9"/>
  <c r="AC42" i="9"/>
  <c r="AB42" i="9"/>
  <c r="AA42" i="9"/>
  <c r="Z42" i="9"/>
  <c r="Y42" i="9"/>
  <c r="AE41" i="9"/>
  <c r="AF41" i="9" s="1"/>
  <c r="AD41" i="9"/>
  <c r="AC41" i="9"/>
  <c r="AB41" i="9"/>
  <c r="AA41" i="9"/>
  <c r="Z41" i="9"/>
  <c r="Y41" i="9"/>
  <c r="AE40" i="9"/>
  <c r="AF40" i="9" s="1"/>
  <c r="AD40" i="9"/>
  <c r="AC40" i="9"/>
  <c r="AB40" i="9"/>
  <c r="AA40" i="9"/>
  <c r="Z40" i="9"/>
  <c r="Y40" i="9"/>
  <c r="AE39" i="9"/>
  <c r="AF39" i="9" s="1"/>
  <c r="AD39" i="9"/>
  <c r="AC39" i="9"/>
  <c r="AB39" i="9"/>
  <c r="AA39" i="9"/>
  <c r="Z39" i="9"/>
  <c r="Y39" i="9"/>
  <c r="AE38" i="9"/>
  <c r="AF38" i="9" s="1"/>
  <c r="AD38" i="9"/>
  <c r="AC38" i="9"/>
  <c r="AB38" i="9"/>
  <c r="AA38" i="9"/>
  <c r="Z38" i="9"/>
  <c r="Y38" i="9"/>
  <c r="AE37" i="9"/>
  <c r="AF37" i="9" s="1"/>
  <c r="AD37" i="9"/>
  <c r="AC37" i="9"/>
  <c r="AB37" i="9"/>
  <c r="AA37" i="9"/>
  <c r="Z37" i="9"/>
  <c r="Y37" i="9"/>
  <c r="AE36" i="9"/>
  <c r="AF36" i="9" s="1"/>
  <c r="AD36" i="9"/>
  <c r="AC36" i="9"/>
  <c r="AB36" i="9"/>
  <c r="AA36" i="9"/>
  <c r="Z36" i="9"/>
  <c r="Y36" i="9"/>
  <c r="AE35" i="9"/>
  <c r="AF35" i="9" s="1"/>
  <c r="AD35" i="9"/>
  <c r="AC35" i="9"/>
  <c r="AB35" i="9"/>
  <c r="AA35" i="9"/>
  <c r="Z35" i="9"/>
  <c r="Y35" i="9"/>
  <c r="AE34" i="9"/>
  <c r="AF34" i="9" s="1"/>
  <c r="AD34" i="9"/>
  <c r="AC34" i="9"/>
  <c r="AB34" i="9"/>
  <c r="AA34" i="9"/>
  <c r="Z34" i="9"/>
  <c r="Y34" i="9"/>
  <c r="AE33" i="9"/>
  <c r="AF33" i="9" s="1"/>
  <c r="AD33" i="9"/>
  <c r="AC33" i="9"/>
  <c r="AB33" i="9"/>
  <c r="AA33" i="9"/>
  <c r="Z33" i="9"/>
  <c r="AF32" i="9"/>
  <c r="AE32" i="9"/>
  <c r="AD32" i="9"/>
  <c r="AC32" i="9"/>
  <c r="AB32" i="9"/>
  <c r="AA32" i="9"/>
  <c r="Z32" i="9"/>
  <c r="Y32" i="9"/>
  <c r="AF31" i="9"/>
  <c r="AE31" i="9"/>
  <c r="AD31" i="9"/>
  <c r="AC31" i="9"/>
  <c r="AB31" i="9"/>
  <c r="AA31" i="9"/>
  <c r="Z31" i="9"/>
  <c r="Y31" i="9"/>
  <c r="AF30" i="9"/>
  <c r="AE30" i="9"/>
  <c r="AD30" i="9"/>
  <c r="AC30" i="9"/>
  <c r="AB30" i="9"/>
  <c r="AA30" i="9"/>
  <c r="Z30" i="9"/>
  <c r="Y30" i="9"/>
  <c r="AF29" i="9"/>
  <c r="AE29" i="9"/>
  <c r="AD29" i="9"/>
  <c r="AC29" i="9"/>
  <c r="AB29" i="9"/>
  <c r="AA29" i="9"/>
  <c r="Z29" i="9"/>
  <c r="Y29" i="9"/>
  <c r="AF28" i="9"/>
  <c r="AE28" i="9"/>
  <c r="AD28" i="9"/>
  <c r="AC28" i="9"/>
  <c r="AB28" i="9"/>
  <c r="AA28" i="9"/>
  <c r="Z28" i="9"/>
  <c r="Y28" i="9"/>
  <c r="AF27" i="9"/>
  <c r="AE27" i="9"/>
  <c r="AD27" i="9"/>
  <c r="AC27" i="9"/>
  <c r="AB27" i="9"/>
  <c r="AA27" i="9"/>
  <c r="Z27" i="9"/>
  <c r="Y27" i="9"/>
  <c r="AF26" i="9"/>
  <c r="AE26" i="9"/>
  <c r="AD26" i="9"/>
  <c r="AC26" i="9"/>
  <c r="AB26" i="9"/>
  <c r="AA26" i="9"/>
  <c r="Z26" i="9"/>
  <c r="Y26" i="9"/>
  <c r="AF25" i="9"/>
  <c r="AE25" i="9"/>
  <c r="AD25" i="9"/>
  <c r="AC25" i="9"/>
  <c r="AB25" i="9"/>
  <c r="AA25" i="9"/>
  <c r="Z25" i="9"/>
  <c r="Y25" i="9"/>
  <c r="AF24" i="9"/>
  <c r="AE24" i="9"/>
  <c r="AD24" i="9"/>
  <c r="AC24" i="9"/>
  <c r="AB24" i="9"/>
  <c r="AA24" i="9"/>
  <c r="Z24" i="9"/>
  <c r="Y24" i="9"/>
  <c r="AF23" i="9"/>
  <c r="AE23" i="9"/>
  <c r="AD23" i="9"/>
  <c r="AC23" i="9"/>
  <c r="AB23" i="9"/>
  <c r="AA23" i="9"/>
  <c r="Z23" i="9"/>
  <c r="Y23" i="9"/>
  <c r="AF22" i="9"/>
  <c r="AE22" i="9"/>
  <c r="AD22" i="9"/>
  <c r="AC22" i="9"/>
  <c r="AB22" i="9"/>
  <c r="AA22" i="9"/>
  <c r="Z22" i="9"/>
  <c r="Y22" i="9"/>
  <c r="AF21" i="9"/>
  <c r="AE21" i="9"/>
  <c r="AD21" i="9"/>
  <c r="AC21" i="9"/>
  <c r="AB21" i="9"/>
  <c r="AA21" i="9"/>
  <c r="Z21" i="9"/>
  <c r="Y21" i="9"/>
  <c r="AF20" i="9"/>
  <c r="AE20" i="9"/>
  <c r="AD20" i="9"/>
  <c r="AC20" i="9"/>
  <c r="AB20" i="9"/>
  <c r="AA20" i="9"/>
  <c r="Z20" i="9"/>
  <c r="Y20" i="9"/>
  <c r="AF18" i="9"/>
  <c r="AE18" i="9"/>
  <c r="AD18" i="9"/>
  <c r="AC18" i="9"/>
  <c r="AB18" i="9"/>
  <c r="AA18" i="9"/>
  <c r="Z18" i="9"/>
  <c r="Y18" i="9"/>
  <c r="AF17" i="9"/>
  <c r="AE17" i="9"/>
  <c r="AD17" i="9"/>
  <c r="AC17" i="9"/>
  <c r="AB17" i="9"/>
  <c r="AA17" i="9"/>
  <c r="Z17" i="9"/>
  <c r="Y17" i="9"/>
  <c r="AF16" i="9"/>
  <c r="AE16" i="9"/>
  <c r="AD16" i="9"/>
  <c r="AC16" i="9"/>
  <c r="AB16" i="9"/>
  <c r="AA16" i="9"/>
  <c r="Z16" i="9"/>
  <c r="Y16" i="9"/>
  <c r="AF15" i="9"/>
  <c r="AE15" i="9"/>
  <c r="AD15" i="9"/>
  <c r="AC15" i="9"/>
  <c r="AB15" i="9"/>
  <c r="AA15" i="9"/>
  <c r="Z15" i="9"/>
  <c r="Y15" i="9"/>
  <c r="AF14" i="9"/>
  <c r="AE14" i="9"/>
  <c r="AD14" i="9"/>
  <c r="AC14" i="9"/>
  <c r="AB14" i="9"/>
  <c r="AA14" i="9"/>
  <c r="Z14" i="9"/>
  <c r="Y14" i="9"/>
  <c r="AE13" i="9"/>
  <c r="AF13" i="9" s="1"/>
  <c r="AD13" i="9"/>
  <c r="AC13" i="9"/>
  <c r="AB13" i="9"/>
  <c r="AA13" i="9"/>
  <c r="Z13" i="9"/>
  <c r="AE12" i="9"/>
  <c r="AF12" i="9" s="1"/>
  <c r="AD12" i="9"/>
  <c r="AC12" i="9"/>
  <c r="AB12" i="9"/>
  <c r="AA12" i="9"/>
  <c r="Z12" i="9"/>
  <c r="AF11" i="9"/>
  <c r="AE11" i="9"/>
  <c r="AD11" i="9"/>
  <c r="AC11" i="9"/>
  <c r="AB11" i="9"/>
  <c r="Z11" i="9"/>
  <c r="AA11" i="9" s="1"/>
  <c r="AE10" i="9"/>
  <c r="AF10" i="9" s="1"/>
  <c r="AD10" i="9"/>
  <c r="AC10" i="9"/>
  <c r="AB10" i="9"/>
  <c r="Z10" i="9"/>
  <c r="AA10" i="9" s="1"/>
  <c r="AE9" i="9"/>
  <c r="AF9" i="9" s="1"/>
  <c r="AD9" i="9"/>
  <c r="AC9" i="9"/>
  <c r="AB9" i="9"/>
  <c r="Z9" i="9"/>
  <c r="AA9" i="9" s="1"/>
  <c r="AE8" i="9"/>
  <c r="AF8" i="9" s="1"/>
  <c r="AD8" i="9"/>
  <c r="AC8" i="9"/>
  <c r="AB8" i="9"/>
  <c r="Z8" i="9"/>
  <c r="AA8" i="9" s="1"/>
  <c r="AE7" i="9"/>
  <c r="AF7" i="9" s="1"/>
  <c r="AD7" i="9"/>
  <c r="AC7" i="9"/>
  <c r="AB7" i="9"/>
  <c r="Z7" i="9"/>
  <c r="AA7" i="9" s="1"/>
  <c r="AE6" i="9"/>
  <c r="AF6" i="9" s="1"/>
  <c r="AD6" i="9"/>
  <c r="AC6" i="9"/>
  <c r="AB6" i="9"/>
  <c r="C50" i="9" s="1"/>
  <c r="Z6" i="9"/>
  <c r="AA6" i="9" s="1"/>
  <c r="X2" i="9"/>
  <c r="C52" i="9" l="1"/>
  <c r="AC50" i="9"/>
  <c r="AA50" i="9"/>
  <c r="C53" i="9" s="1"/>
  <c r="C51" i="9"/>
  <c r="Y49" i="9"/>
  <c r="B6" i="2" l="1"/>
  <c r="B7" i="1"/>
  <c r="AS23" i="1" l="1"/>
  <c r="AS13" i="2" l="1"/>
  <c r="AS12" i="2"/>
  <c r="AS24" i="1" l="1"/>
  <c r="AS15" i="2"/>
  <c r="AS14" i="2"/>
  <c r="V13" i="1" l="1"/>
  <c r="AS11" i="2" l="1"/>
  <c r="AP25" i="2" l="1"/>
  <c r="AN25" i="2"/>
  <c r="AP24" i="2"/>
  <c r="AQ24" i="2" s="1"/>
  <c r="AR24" i="2" s="1"/>
  <c r="AN24" i="2"/>
  <c r="AP23" i="2"/>
  <c r="AQ23" i="2" s="1"/>
  <c r="AN23" i="2"/>
  <c r="AP22" i="2"/>
  <c r="AN22" i="2"/>
  <c r="AP21" i="2"/>
  <c r="AN21" i="2"/>
  <c r="AP20" i="2"/>
  <c r="AQ20" i="2" s="1"/>
  <c r="AR20" i="2" s="1"/>
  <c r="AN20" i="2"/>
  <c r="AP19" i="2"/>
  <c r="AN19" i="2"/>
  <c r="AP18" i="2"/>
  <c r="AN18" i="2"/>
  <c r="AP17" i="2"/>
  <c r="AN17" i="2"/>
  <c r="AP16" i="2"/>
  <c r="AQ16" i="2" s="1"/>
  <c r="AR16" i="2" s="1"/>
  <c r="AN16" i="2"/>
  <c r="Y9" i="2"/>
  <c r="AA9" i="2"/>
  <c r="AN9" i="2"/>
  <c r="AO9" i="2"/>
  <c r="AP9" i="2"/>
  <c r="AS9" i="2"/>
  <c r="AR9" i="2"/>
  <c r="AQ9" i="2"/>
  <c r="V20" i="2"/>
  <c r="AS22" i="1"/>
  <c r="AR10" i="1"/>
  <c r="AQ10" i="1"/>
  <c r="AP10" i="1"/>
  <c r="AS28" i="1"/>
  <c r="AS11" i="1"/>
  <c r="AN10" i="1"/>
  <c r="V11" i="1"/>
  <c r="Y10" i="1"/>
  <c r="AA10" i="1"/>
  <c r="AO10" i="1"/>
  <c r="AS10" i="1"/>
  <c r="AS10" i="2" l="1"/>
  <c r="AS12" i="1"/>
  <c r="V16" i="2"/>
  <c r="AR23" i="2"/>
  <c r="AS23" i="2" s="1"/>
  <c r="AS16" i="2"/>
  <c r="AS20" i="2"/>
  <c r="AQ19" i="2"/>
  <c r="AR19" i="2" s="1"/>
  <c r="AS19" i="2" s="1"/>
  <c r="AS14" i="1"/>
  <c r="AS24" i="2"/>
  <c r="AQ17" i="2"/>
  <c r="AR17" i="2" s="1"/>
  <c r="AS17" i="2" s="1"/>
  <c r="AQ21" i="2"/>
  <c r="AR21" i="2" s="1"/>
  <c r="AS21" i="2" s="1"/>
  <c r="AQ25" i="2"/>
  <c r="AR25" i="2" s="1"/>
  <c r="AS25" i="2" s="1"/>
  <c r="AQ18" i="2"/>
  <c r="AR18" i="2" s="1"/>
  <c r="AS18" i="2" s="1"/>
  <c r="AQ22" i="2"/>
  <c r="AR22" i="2" s="1"/>
  <c r="AS22" i="2" s="1"/>
  <c r="V19" i="2"/>
  <c r="V23" i="2"/>
  <c r="V12" i="2"/>
  <c r="V11" i="2"/>
  <c r="V15" i="2"/>
  <c r="V24" i="2"/>
  <c r="V17" i="2"/>
  <c r="V21" i="2"/>
  <c r="V25" i="2"/>
  <c r="V10" i="2"/>
  <c r="V13" i="2"/>
  <c r="V14" i="2"/>
  <c r="V18" i="2"/>
  <c r="V22" i="2"/>
  <c r="AS18" i="1"/>
  <c r="AS26" i="1"/>
  <c r="AS13" i="1"/>
  <c r="AS15" i="1"/>
  <c r="AS27" i="1"/>
  <c r="AS17" i="1"/>
  <c r="AS21" i="1"/>
  <c r="AS16" i="1"/>
  <c r="AS20" i="1"/>
  <c r="AS25" i="1"/>
  <c r="AS19" i="1"/>
  <c r="AT24" i="2" l="1"/>
  <c r="AT22" i="2"/>
  <c r="AT20" i="2"/>
  <c r="AT18" i="2"/>
  <c r="AT16" i="2"/>
  <c r="AT14" i="2"/>
  <c r="AT12" i="2"/>
  <c r="AT10" i="2"/>
  <c r="Y6" i="2"/>
  <c r="AT28" i="1"/>
  <c r="AT26" i="1"/>
  <c r="AT24" i="1"/>
  <c r="AT21" i="1"/>
  <c r="AT19" i="1"/>
  <c r="AT14" i="1"/>
  <c r="AT12" i="1"/>
  <c r="AT11" i="1"/>
  <c r="W11" i="1"/>
  <c r="Y7" i="1"/>
  <c r="V15" i="1" l="1"/>
  <c r="W14" i="1" s="1"/>
  <c r="V18" i="1"/>
  <c r="W17" i="1" s="1"/>
  <c r="V22" i="1"/>
  <c r="W21" i="1" s="1"/>
  <c r="V25" i="1"/>
  <c r="W24" i="1" s="1"/>
  <c r="W26" i="1"/>
  <c r="AT17" i="1"/>
  <c r="W15" i="2"/>
  <c r="W23" i="2"/>
  <c r="AT13" i="2"/>
  <c r="AT17" i="2"/>
  <c r="W11" i="2"/>
  <c r="AT25" i="2"/>
  <c r="AT11" i="2"/>
  <c r="W13" i="2"/>
  <c r="AT19" i="2"/>
  <c r="W21" i="2"/>
  <c r="AT23" i="2"/>
  <c r="W25" i="2"/>
  <c r="AT15" i="2"/>
  <c r="AT21" i="2"/>
  <c r="W19" i="2"/>
  <c r="W17" i="2"/>
  <c r="W10" i="2"/>
  <c r="W12" i="2"/>
  <c r="W14" i="2"/>
  <c r="W16" i="2"/>
  <c r="W18" i="2"/>
  <c r="W20" i="2"/>
  <c r="W22" i="2"/>
  <c r="W24" i="2"/>
  <c r="V14" i="1"/>
  <c r="V26" i="1"/>
  <c r="AT13" i="1"/>
  <c r="AT15" i="1"/>
  <c r="AT18" i="1"/>
  <c r="AT20" i="1"/>
  <c r="AT22" i="1"/>
  <c r="AT25" i="1"/>
  <c r="AT27" i="1"/>
  <c r="V16" i="1" l="1"/>
  <c r="W15" i="1" s="1"/>
  <c r="V24" i="1"/>
  <c r="W22" i="1" s="1"/>
  <c r="V20" i="1"/>
  <c r="W19" i="1" s="1"/>
  <c r="V21" i="1"/>
  <c r="W20" i="1" s="1"/>
  <c r="V19" i="1"/>
  <c r="W18" i="1" s="1"/>
  <c r="V28" i="1"/>
  <c r="W27" i="1" s="1"/>
  <c r="W13" i="1"/>
  <c r="V29" i="1"/>
  <c r="W28" i="1" s="1"/>
  <c r="W25" i="1"/>
  <c r="V12" i="1" l="1"/>
  <c r="W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Marcin Szczurowski</author>
  </authors>
  <commentList>
    <comment ref="D10" authorId="0" shapeId="0" xr:uid="{00000000-0006-0000-00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R10" authorId="0" shapeId="0" xr:uid="{00000000-0006-0000-0000-000002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10" authorId="0" shapeId="0" xr:uid="{00000000-0006-0000-0000-000003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10" authorId="0" shapeId="0" xr:uid="{00000000-0006-0000-0000-000004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</text>
    </comment>
    <comment ref="U10" authorId="0" shapeId="0" xr:uid="{00000000-0006-0000-0000-000005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</text>
    </comment>
    <comment ref="V10" authorId="0" shapeId="0" xr:uid="{00000000-0006-0000-0000-000006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</text>
    </comment>
    <comment ref="D11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</t>
        </r>
      </text>
    </comment>
    <comment ref="W1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A11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Karczewski
</t>
        </r>
      </text>
    </comment>
    <comment ref="AT1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2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Jagoda J
Target '21- 70 dni
</t>
        </r>
      </text>
    </comment>
    <comment ref="AA12" authorId="1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AA13" authorId="1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
</t>
        </r>
      </text>
    </comment>
    <comment ref="D14" authorId="1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Kruchlik
</t>
        </r>
      </text>
    </comment>
    <comment ref="AA14" authorId="1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Andrzej K</t>
        </r>
      </text>
    </comment>
    <comment ref="D15" authorId="1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</t>
        </r>
      </text>
    </comment>
    <comment ref="AA15" authorId="1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6" authorId="1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Dawid M
</t>
        </r>
      </text>
    </comment>
    <comment ref="AA17" authorId="1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
Target 8,5 h 
</t>
        </r>
      </text>
    </comment>
    <comment ref="D18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8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Osieka 
palet + jedn łąd na h </t>
        </r>
      </text>
    </comment>
    <comment ref="D19" authorId="1" shapeId="0" xr:uid="{00000000-0006-0000-00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</t>
        </r>
      </text>
    </comment>
    <comment ref="AA19" authorId="1" shapeId="0" xr:uid="{00000000-0006-0000-0000-00001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Tomasz Ostrowski
Target 64,1 m3
</t>
        </r>
      </text>
    </comment>
    <comment ref="D20" authorId="1" shapeId="0" xr:uid="{00000000-0006-0000-00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Marzena, Dominik
taregt max 200 szt.
</t>
        </r>
      </text>
    </comment>
    <comment ref="AA20" authorId="1" shapeId="0" xr:uid="{00000000-0006-0000-0000-00001A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1" authorId="1" shapeId="0" xr:uid="{00000000-0006-0000-0000-000019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Nowicki 
target -2,5 %
</t>
        </r>
      </text>
    </comment>
    <comment ref="AA21" authorId="1" shapeId="0" xr:uid="{00000000-0006-0000-00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2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</t>
        </r>
      </text>
    </comment>
    <comment ref="AA22" authorId="1" shapeId="0" xr:uid="{00000000-0006-0000-0000-00001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4" authorId="1" shapeId="0" xr:uid="{00000000-0006-0000-00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P
</t>
        </r>
      </text>
    </comment>
    <comment ref="AA24" authorId="1" shapeId="0" xr:uid="{00000000-0006-0000-0000-00002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5" authorId="1" shapeId="0" xr:uid="{00000000-0006-0000-0000-00001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Krzysztof J</t>
        </r>
      </text>
    </comment>
    <comment ref="AA25" authorId="1" shapeId="0" xr:uid="{00000000-0006-0000-0000-00002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6" authorId="1" shapeId="0" xr:uid="{00000000-0006-0000-0000-00002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AA26" authorId="1" shapeId="0" xr:uid="{00000000-0006-0000-0000-00002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Justyna Kuchniczak
</t>
        </r>
      </text>
    </comment>
    <comment ref="D27" authorId="1" shapeId="0" xr:uid="{00000000-0006-0000-0000-00002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Marcin Szczurowski</t>
        </r>
      </text>
    </comment>
    <comment ref="R27" authorId="2" shapeId="0" xr:uid="{00000000-0006-0000-0000-000024000000}">
      <text>
        <r>
          <rPr>
            <b/>
            <sz val="9"/>
            <color indexed="81"/>
            <rFont val="Tahoma"/>
            <family val="2"/>
            <charset val="238"/>
          </rPr>
          <t>Marcin Szczurowski:</t>
        </r>
        <r>
          <rPr>
            <sz val="9"/>
            <color indexed="81"/>
            <rFont val="Tahoma"/>
            <family val="2"/>
            <charset val="238"/>
          </rPr>
          <t xml:space="preserve">
problemy z produkcją w Robakowie</t>
        </r>
      </text>
    </comment>
    <comment ref="AA27" authorId="1" shapeId="0" xr:uid="{00000000-0006-0000-0000-00002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kowalczyk 
miesięcznie &gt; 97%
</t>
        </r>
      </text>
    </comment>
    <comment ref="D28" authorId="1" shapeId="0" xr:uid="{00000000-0006-0000-0000-00002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</t>
        </r>
      </text>
    </comment>
    <comment ref="D29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Irmina Ś
target 15-18 dni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Sabina Dudys</author>
    <author>Justyna Kuchniczak</author>
    <author>Magda Guzikowska</author>
    <author>tc={0563A31A-4872-4338-A571-71D6A12807B9}</author>
    <author>tc={D45D5908-4CFE-48CB-8D6A-A388482453B0}</author>
    <author>tc={2D0F71FA-288E-4BDD-AB27-C10E421B1708}</author>
    <author>tc={63CB1049-9648-44B8-AE81-388CD885F023}</author>
  </authors>
  <commentList>
    <comment ref="D9" authorId="0" shapeId="0" xr:uid="{00000000-0006-0000-0100-000001000000}">
      <text>
        <r>
          <rPr>
            <sz val="12"/>
            <color indexed="81"/>
            <rFont val="Tahoma"/>
            <family val="2"/>
            <charset val="238"/>
          </rPr>
          <t xml:space="preserve">names of indicators in the processes
</t>
        </r>
      </text>
    </comment>
    <comment ref="Q9" authorId="0" shapeId="0" xr:uid="{00000000-0006-0000-0100-000002000000}">
      <text>
        <r>
          <rPr>
            <sz val="12"/>
            <color indexed="81"/>
            <rFont val="Tahoma"/>
            <family val="2"/>
            <charset val="238"/>
          </rPr>
          <t xml:space="preserve">actual YTD result
</t>
        </r>
      </text>
    </comment>
    <comment ref="R9" authorId="0" shapeId="0" xr:uid="{00000000-0006-0000-0100-000003000000}">
      <text>
        <r>
          <rPr>
            <sz val="12"/>
            <color indexed="81"/>
            <rFont val="Tahoma"/>
            <family val="2"/>
            <charset val="238"/>
          </rPr>
          <t xml:space="preserve">target to achieve
</t>
        </r>
      </text>
    </comment>
    <comment ref="S9" authorId="0" shapeId="0" xr:uid="{00000000-0006-0000-0100-000004000000}">
      <text>
        <r>
          <rPr>
            <sz val="12"/>
            <color indexed="81"/>
            <rFont val="Tahoma"/>
            <family val="2"/>
            <charset val="238"/>
          </rPr>
          <t>=budget</t>
        </r>
      </text>
    </comment>
    <comment ref="T9" authorId="0" shapeId="0" xr:uid="{00000000-0006-0000-0100-000005000000}">
      <text>
        <r>
          <rPr>
            <sz val="12"/>
            <color indexed="81"/>
            <rFont val="Tahoma"/>
            <family val="2"/>
            <charset val="238"/>
          </rPr>
          <t xml:space="preserve">counted = 80% of budget
</t>
        </r>
        <r>
          <rPr>
            <b/>
            <sz val="12"/>
            <color indexed="81"/>
            <rFont val="Tahoma"/>
            <family val="2"/>
            <charset val="238"/>
          </rPr>
          <t>IMPORTANT:</t>
        </r>
        <r>
          <rPr>
            <sz val="12"/>
            <color indexed="81"/>
            <rFont val="Tahoma"/>
            <family val="2"/>
            <charset val="238"/>
          </rPr>
          <t xml:space="preserve"> 
depending on the target type the number must be multiplied by 0,8 or divided by 0,8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U9" authorId="0" shapeId="0" xr:uid="{00000000-0006-0000-0100-000006000000}">
      <text>
        <r>
          <rPr>
            <sz val="12"/>
            <color indexed="81"/>
            <rFont val="Tahoma"/>
            <family val="2"/>
            <charset val="238"/>
          </rPr>
          <t>counted = 0% of target achievement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V9" authorId="0" shapeId="0" xr:uid="{00000000-0006-0000-0100-000007000000}">
      <text>
        <r>
          <rPr>
            <sz val="12"/>
            <color indexed="81"/>
            <rFont val="Tahoma"/>
            <family val="2"/>
            <charset val="238"/>
          </rPr>
          <t>actual score counted</t>
        </r>
        <r>
          <rPr>
            <sz val="12"/>
            <color indexed="81"/>
            <rFont val="Tahoma"/>
            <family val="2"/>
            <charset val="238"/>
          </rPr>
          <t xml:space="preserve">
</t>
        </r>
      </text>
    </comment>
    <comment ref="D10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rocznie 
</t>
        </r>
      </text>
    </comment>
    <comment ref="W10" authorId="0" shapeId="0" xr:uid="{00000000-0006-0000-0100-000009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AT10" authorId="0" shapeId="0" xr:uid="{00000000-0006-0000-0100-00000A000000}">
      <text>
        <r>
          <rPr>
            <sz val="9"/>
            <color indexed="81"/>
            <rFont val="Tahoma"/>
            <family val="2"/>
            <charset val="238"/>
          </rPr>
          <t>do not delete these data</t>
        </r>
      </text>
    </comment>
    <comment ref="D11" authorId="1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2019 - 1,48%
</t>
        </r>
      </text>
    </comment>
    <comment ref="D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Joanna K
średnioroczna za 2019 - 1,66%
</t>
        </r>
      </text>
    </comment>
    <comment ref="D13" authorId="1" shapeId="0" xr:uid="{00000000-0006-0000-0100-00000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</t>
        </r>
      </text>
    </comment>
    <comment ref="D14" authorId="1" shapeId="0" xr:uid="{00000000-0006-0000-0100-00000E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
3target 20 minut
</t>
        </r>
      </text>
    </comment>
    <comment ref="D15" authorId="1" shapeId="0" xr:uid="{00000000-0006-0000-0100-00000F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Marek Białek 
3 h 
</t>
        </r>
      </text>
    </comment>
    <comment ref="D16" authorId="1" shapeId="0" xr:uid="{00000000-0006-0000-0100-000010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Mariusz Wilczek </t>
        </r>
      </text>
    </comment>
    <comment ref="D17" authorId="1" shapeId="0" xr:uid="{00000000-0006-0000-0100-000011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≤3,83
</t>
        </r>
      </text>
    </comment>
    <comment ref="D18" authorId="1" shapeId="0" xr:uid="{00000000-0006-0000-0100-000012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≤1,18
</t>
        </r>
      </text>
    </comment>
    <comment ref="D19" authorId="1" shapeId="0" xr:uid="{00000000-0006-0000-0100-000013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</t>
        </r>
      </text>
    </comment>
    <comment ref="D20" authorId="1" shapeId="0" xr:uid="{00000000-0006-0000-0100-000014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≤0,083
</t>
        </r>
      </text>
    </comment>
    <comment ref="D21" authorId="1" shapeId="0" xr:uid="{00000000-0006-0000-0100-000015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Edyta Kazuś
≤1,46
</t>
        </r>
      </text>
    </comment>
    <comment ref="D22" authorId="1" shapeId="0" xr:uid="{00000000-0006-0000-0100-000016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 , Piotr G
</t>
        </r>
      </text>
    </comment>
    <comment ref="D23" authorId="1" shapeId="0" xr:uid="{00000000-0006-0000-0100-000017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 
</t>
        </r>
      </text>
    </comment>
    <comment ref="G23" authorId="2" shapeId="0" xr:uid="{00000000-0006-0000-0100-000018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R23" authorId="3" shapeId="0" xr:uid="{00000000-0006-0000-0100-000019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AD23" authorId="2" shapeId="0" xr:uid="{00000000-0006-0000-0100-00001A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przeprowadzona dla wszystkich dostawców uwzględnionych w harmonogramie</t>
        </r>
      </text>
    </comment>
    <comment ref="AO23" authorId="4" shapeId="0" xr:uid="{00000000-0006-0000-0100-00001B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98% na kwartał</t>
      </text>
    </comment>
    <comment ref="D24" authorId="1" shapeId="0" xr:uid="{00000000-0006-0000-0100-00001C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Piotr G
</t>
        </r>
      </text>
    </comment>
    <comment ref="D25" authorId="1" shapeId="0" xr:uid="{00000000-0006-0000-0100-00001D000000}">
      <text>
        <r>
          <rPr>
            <b/>
            <sz val="9"/>
            <color indexed="81"/>
            <rFont val="Tahoma"/>
            <family val="2"/>
            <charset val="238"/>
          </rPr>
          <t>Justyna Kuchniczak:</t>
        </r>
        <r>
          <rPr>
            <sz val="9"/>
            <color indexed="81"/>
            <rFont val="Tahoma"/>
            <family val="2"/>
            <charset val="238"/>
          </rPr>
          <t xml:space="preserve">
Iza G-W, Magda G
</t>
        </r>
      </text>
    </comment>
    <comment ref="G25" authorId="2" shapeId="0" xr:uid="{5892D356-E3CD-4AF1-84DB-61FCFEEAF831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cel 0,4mln</t>
        </r>
      </text>
    </comment>
    <comment ref="R25" authorId="5" shapeId="0" xr:uid="{00000000-0006-0000-0100-00001F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  <comment ref="AD25" authorId="2" shapeId="0" xr:uid="{00000000-0006-0000-0100-000020000000}">
      <text>
        <r>
          <rPr>
            <b/>
            <sz val="9"/>
            <color indexed="81"/>
            <rFont val="Tahoma"/>
            <family val="2"/>
            <charset val="238"/>
          </rPr>
          <t>Magda Guzikowska:</t>
        </r>
        <r>
          <rPr>
            <sz val="9"/>
            <color indexed="81"/>
            <rFont val="Tahoma"/>
            <family val="2"/>
            <charset val="238"/>
          </rPr>
          <t xml:space="preserve">
osiągnięto cel 1mln oszczędności w skali roku</t>
        </r>
      </text>
    </comment>
    <comment ref="AO25" authorId="6" shapeId="0" xr:uid="{00000000-0006-0000-0100-000021000000}">
      <text>
        <t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oszczędności dające w skali roku 1 mln złotych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Anthony Rafferty</author>
  </authors>
  <commentList>
    <comment ref="B3" authorId="0" shapeId="0" xr:uid="{04BD3362-D93E-48FB-BA13-5A9BDD4DC729}">
      <text>
        <r>
          <rPr>
            <sz val="8"/>
            <color indexed="81"/>
            <rFont val="Tahoma"/>
            <family val="2"/>
            <charset val="238"/>
          </rPr>
          <t>Type in the number of days prior to the action due date that you would like to be reminded of actions due.</t>
        </r>
      </text>
    </comment>
    <comment ref="G3" authorId="0" shapeId="0" xr:uid="{8FB41C74-DF16-46EC-A1B2-F692FAD4F62E}">
      <text>
        <r>
          <rPr>
            <sz val="8"/>
            <color indexed="81"/>
            <rFont val="Tahoma"/>
            <family val="2"/>
            <charset val="238"/>
          </rPr>
          <t>Type in the name of the person responsible to close out the action.</t>
        </r>
      </text>
    </comment>
    <comment ref="H3" authorId="0" shapeId="0" xr:uid="{6141DA5C-966A-4DB6-A5C5-5B76BC53BB1E}">
      <text>
        <r>
          <rPr>
            <sz val="8"/>
            <color indexed="81"/>
            <rFont val="Tahoma"/>
            <family val="2"/>
            <charset val="238"/>
          </rPr>
          <t xml:space="preserve">Prioritise the actions by typing in 1,2 or 3. Priority 1 = most important.
</t>
        </r>
      </text>
    </comment>
    <comment ref="M3" authorId="0" shapeId="0" xr:uid="{A4AE1BF7-FD7C-4EE6-BED7-166771B11B96}">
      <text>
        <r>
          <rPr>
            <sz val="8"/>
            <color indexed="81"/>
            <rFont val="Tahoma"/>
            <family val="2"/>
            <charset val="238"/>
          </rPr>
          <t>Type in the progress percentage - multiples of ten.</t>
        </r>
      </text>
    </comment>
    <comment ref="X3" authorId="0" shapeId="0" xr:uid="{A917869E-65D0-44C2-9003-7EFA506429E4}">
      <text>
        <r>
          <rPr>
            <sz val="8"/>
            <color indexed="81"/>
            <rFont val="Tahoma"/>
            <family val="2"/>
            <charset val="238"/>
          </rPr>
          <t>Mandatory if an action due date was not met. Explain why!</t>
        </r>
      </text>
    </comment>
  </commentList>
</comments>
</file>

<file path=xl/sharedStrings.xml><?xml version="1.0" encoding="utf-8"?>
<sst xmlns="http://schemas.openxmlformats.org/spreadsheetml/2006/main" count="237" uniqueCount="152">
  <si>
    <t>Process numer</t>
  </si>
  <si>
    <t>YTD Indicator Metric</t>
  </si>
  <si>
    <t>Target</t>
  </si>
  <si>
    <t>Actual 
Score</t>
  </si>
  <si>
    <t>M</t>
  </si>
  <si>
    <t>A01</t>
  </si>
  <si>
    <t>Średni wynik audytu 5S/obszar/kwartał</t>
  </si>
  <si>
    <t>LT - Lead time od zgłoszenia do zakończenia/wdrożenia pomysłu - KAIZEN</t>
  </si>
  <si>
    <t>K</t>
  </si>
  <si>
    <t>Terminowość realizacji zadań w 3 procesach Analizy, Testy i Zmiany</t>
  </si>
  <si>
    <t xml:space="preserve">Terminowość realizacji projektów taktycznych i strategicznych </t>
  </si>
  <si>
    <t>G07</t>
  </si>
  <si>
    <t xml:space="preserve">Warehouse RM wydajność </t>
  </si>
  <si>
    <t>G01A</t>
  </si>
  <si>
    <t xml:space="preserve">OTD non ikea </t>
  </si>
  <si>
    <t xml:space="preserve">Plan sprzedażowy </t>
  </si>
  <si>
    <t xml:space="preserve">Ilość zgłoszeń reklamacji NON - IKEA </t>
  </si>
  <si>
    <t>G08</t>
  </si>
  <si>
    <t>EQU - poziom wypełnienia aut IKEA</t>
  </si>
  <si>
    <t>G01B</t>
  </si>
  <si>
    <t>PCD - Purchasing Cost Development</t>
  </si>
  <si>
    <t>S01</t>
  </si>
  <si>
    <t>G02</t>
  </si>
  <si>
    <t xml:space="preserve">Terminowość nowych wdrożeń </t>
  </si>
  <si>
    <t>COPQ non IKEA</t>
  </si>
  <si>
    <t>G03</t>
  </si>
  <si>
    <t>Stopień realizacji planu auditów</t>
  </si>
  <si>
    <t>G04</t>
  </si>
  <si>
    <t>OTD IKEA</t>
  </si>
  <si>
    <t xml:space="preserve">Internal PPM </t>
  </si>
  <si>
    <t>Terminowość dat sprawdzenia sprzętu kontrolno - pomiarowego</t>
  </si>
  <si>
    <t>G05</t>
  </si>
  <si>
    <t xml:space="preserve">Dostępność/ Availability  surowca </t>
  </si>
  <si>
    <t>S02</t>
  </si>
  <si>
    <t>realizacja planu zatudnienia</t>
  </si>
  <si>
    <t>Pokrycie stocku / stock coverage</t>
  </si>
  <si>
    <t>stopień realizacji planu szkoleń</t>
  </si>
  <si>
    <t>Do not change these figures!</t>
  </si>
  <si>
    <t>Limit</t>
  </si>
  <si>
    <t>Score 125</t>
  </si>
  <si>
    <t>Score100</t>
  </si>
  <si>
    <t>Score 0</t>
  </si>
  <si>
    <t>stopień realizacji budżetu szkoleń</t>
  </si>
  <si>
    <t xml:space="preserve">Absencja krótka &lt; 1 tydzień  </t>
  </si>
  <si>
    <t>Absencja długa &gt; 2 tygodnie</t>
  </si>
  <si>
    <t>S03</t>
  </si>
  <si>
    <t>Dostępność serwerów zarządzanych lokalnie</t>
  </si>
  <si>
    <t>Max czas reakcji od zgłoszenia</t>
  </si>
  <si>
    <t>Max  czas rozwiązania problemu od zgłoszenia   </t>
  </si>
  <si>
    <t>S04</t>
  </si>
  <si>
    <t>S05</t>
  </si>
  <si>
    <t xml:space="preserve">terminowość odbioru odpadów </t>
  </si>
  <si>
    <t>WWE  energia el.
(wskaźnik wydajności energetycznej) - stosunek zużycia energii elektrycznej do wyprodukowanych jednostek [GJ/ tys. szt.]</t>
  </si>
  <si>
    <t>P</t>
  </si>
  <si>
    <t>WWE gaz
(wskaźnik wydajności energetycznej) - stosunek zużycia gazu do stopniodni</t>
  </si>
  <si>
    <t>Odpadowość 
[odpady Mg/wyprodukowane tys.szt]</t>
  </si>
  <si>
    <t>S06</t>
  </si>
  <si>
    <t>PPM dostawców / Supplier PPM</t>
  </si>
  <si>
    <t xml:space="preserve">Ocena dostawców </t>
  </si>
  <si>
    <t xml:space="preserve">Ilosć reklamacji do dostawców </t>
  </si>
  <si>
    <t xml:space="preserve">Oszczedności </t>
  </si>
  <si>
    <t>Revisions history</t>
  </si>
  <si>
    <t>Lp</t>
  </si>
  <si>
    <t>Date</t>
  </si>
  <si>
    <t>Rev. no.</t>
  </si>
  <si>
    <t>Change description</t>
  </si>
  <si>
    <t>Prepared by</t>
  </si>
  <si>
    <t>01</t>
  </si>
  <si>
    <t>First release</t>
  </si>
  <si>
    <t>Justyna K</t>
  </si>
  <si>
    <t>Ilość nowych projektów rozwojowych vs ilość zaakceptowanych projektów</t>
  </si>
  <si>
    <t>GHG IKEA</t>
  </si>
  <si>
    <t>S01/A01</t>
  </si>
  <si>
    <t>Warehouse FG wydajność IKEA</t>
  </si>
  <si>
    <t>Warehouse FG wydajność non  IKEA</t>
  </si>
  <si>
    <t>Yearly Result</t>
  </si>
  <si>
    <t>Warehouse RM wydajność  R</t>
  </si>
  <si>
    <t>Yerly Result</t>
  </si>
  <si>
    <t>Podsumowanie roku 2020</t>
  </si>
  <si>
    <t xml:space="preserve">Justyna K </t>
  </si>
  <si>
    <t>Podsumowanie roku 2021</t>
  </si>
  <si>
    <t>Roczny plik zamiast miesięcznego</t>
  </si>
  <si>
    <t>Zmiana własiciceli procesów</t>
  </si>
  <si>
    <t>Dodanie wskaźników BHP</t>
  </si>
  <si>
    <t>S08</t>
  </si>
  <si>
    <t>A01_09_Z02v6</t>
  </si>
  <si>
    <t>G06 MG</t>
  </si>
  <si>
    <t>G06 ROB</t>
  </si>
  <si>
    <t>ROB_OEE</t>
  </si>
  <si>
    <t xml:space="preserve">ROB_Accuracy </t>
  </si>
  <si>
    <t xml:space="preserve">ROB_Plan Fullfilment  </t>
  </si>
  <si>
    <t>ROB_SH/DH</t>
  </si>
  <si>
    <t>MG_OEE</t>
  </si>
  <si>
    <t xml:space="preserve">MG_Accuracy </t>
  </si>
  <si>
    <t xml:space="preserve">MG_Plan Fullfilment  </t>
  </si>
  <si>
    <t>MG_SH/DH</t>
  </si>
  <si>
    <t>Dostępnosć maszyn (dostępność techniczna TA)</t>
  </si>
  <si>
    <t>Redukcja LTI do 4 wypadków rocznie (o 20% mniej niż w stosunku do roku 2023)</t>
  </si>
  <si>
    <t>50% wzrost do min. 340 zgłoszeń TF3-TF6 oraz Kaizen BHP w 2024 w programie START HAP BHP</t>
  </si>
  <si>
    <t>IQM IKEA</t>
  </si>
  <si>
    <t>IMPROV. IQM %</t>
  </si>
  <si>
    <t>Savings - Hard (HAP BU impact) [k EURO[</t>
  </si>
  <si>
    <t>Savings - Soft (no HAP BU impact) [k EURO]</t>
  </si>
  <si>
    <t xml:space="preserve">Ilość zaakceptowanych reklamacji NON IKEA </t>
  </si>
  <si>
    <r>
      <t xml:space="preserve"> BOS RADAR - all year </t>
    </r>
    <r>
      <rPr>
        <b/>
        <sz val="18"/>
        <color rgb="FFFF0000"/>
        <rFont val="Arial"/>
        <family val="2"/>
        <charset val="238"/>
      </rPr>
      <t>20XX</t>
    </r>
  </si>
  <si>
    <r>
      <t xml:space="preserve">YTD yearly </t>
    </r>
    <r>
      <rPr>
        <sz val="12"/>
        <color rgb="FFFF0000"/>
        <rFont val="Arial"/>
        <family val="2"/>
        <charset val="238"/>
      </rPr>
      <t>20XX</t>
    </r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</si>
  <si>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</si>
  <si>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</si>
  <si>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</si>
  <si>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</si>
  <si>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</si>
  <si>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</si>
  <si>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</si>
  <si>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</si>
  <si>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</si>
  <si>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</si>
  <si>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</si>
  <si>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</si>
  <si>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Nr: </t>
  </si>
  <si>
    <t xml:space="preserve">Data publikacji: </t>
  </si>
  <si>
    <t xml:space="preserve">poniżej ukryte wiersze </t>
  </si>
  <si>
    <r>
      <rPr>
        <b/>
        <sz val="18"/>
        <color rgb="FFFF0000"/>
        <rFont val="Arial"/>
        <family val="2"/>
        <charset val="238"/>
      </rPr>
      <t>YTD</t>
    </r>
    <r>
      <rPr>
        <b/>
        <sz val="18"/>
        <rFont val="Arial"/>
        <family val="2"/>
        <charset val="238"/>
      </rPr>
      <t xml:space="preserve"> BOS RADAR - ALL of the year </t>
    </r>
    <r>
      <rPr>
        <b/>
        <sz val="18"/>
        <color rgb="FFFF0000"/>
        <rFont val="Arial"/>
        <family val="2"/>
        <charset val="238"/>
      </rPr>
      <t>20XX</t>
    </r>
  </si>
  <si>
    <r>
      <t>YTD yearly</t>
    </r>
    <r>
      <rPr>
        <sz val="12"/>
        <color rgb="FFFF0000"/>
        <rFont val="Arial"/>
        <family val="2"/>
        <charset val="238"/>
      </rPr>
      <t xml:space="preserve"> 20XX</t>
    </r>
  </si>
  <si>
    <t xml:space="preserve">HILDING ANDERS ACTION </t>
  </si>
  <si>
    <t>ALARM (DAYS)</t>
  </si>
  <si>
    <t>#</t>
  </si>
  <si>
    <t>PLAN AKCJI</t>
  </si>
  <si>
    <t>OSOBY ODPOWIEDZIALNE</t>
  </si>
  <si>
    <t>PRIORITY</t>
  </si>
  <si>
    <t>TIMING</t>
  </si>
  <si>
    <t>PROGRESS</t>
  </si>
  <si>
    <t>PROGRESS STATUS %</t>
  </si>
  <si>
    <t>COMMENTS</t>
  </si>
  <si>
    <t>TARGET  MISSED</t>
  </si>
  <si>
    <t>Process no.</t>
  </si>
  <si>
    <t>OPIS PROBLEMU</t>
  </si>
  <si>
    <t>DZIAŁANIA DO ZREALIZOWANIA</t>
  </si>
  <si>
    <t>ILOŚĆ DNI DO REALIZACJI</t>
  </si>
  <si>
    <t>DATA ROZPOCZĘCIA</t>
  </si>
  <si>
    <t>DATA ZAKOŃCZENIA</t>
  </si>
  <si>
    <t>ACTUAL FINISH</t>
  </si>
  <si>
    <t>late close</t>
  </si>
  <si>
    <t>tot actions</t>
  </si>
  <si>
    <t>Globalny problem z materiałami rzutuje na opźnienia wdrożeń i nowych projektów</t>
  </si>
  <si>
    <t>Marcin Patron</t>
  </si>
  <si>
    <t>Sytuacja powinna się poprawic pod koniec roku.</t>
  </si>
  <si>
    <t>Total Actions</t>
  </si>
  <si>
    <t>Open Actions</t>
  </si>
  <si>
    <t>Overdue Open Actions</t>
  </si>
  <si>
    <t>Actions Missed target date</t>
  </si>
  <si>
    <t xml:space="preserve">BOS Action Register
</t>
  </si>
  <si>
    <t>1_2_Z02v1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</si>
</sst>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z_ł_-;\-* #,##0.00\ _z_ł_-;_-* &quot;-&quot;??\ _z_ł_-;_-@_-"/>
    <numFmt numFmtId="165" formatCode="0.0%"/>
    <numFmt numFmtId="166" formatCode="#,##0.0"/>
    <numFmt numFmtId="167" formatCode="0.0"/>
    <numFmt numFmtId="168" formatCode="0.000"/>
    <numFmt numFmtId="169" formatCode="&quot;Today is: &quot;dd/mm/yy"/>
  </numFmts>
  <fonts count="63" x14ac:knownFonts="1">
    <font>
      <sz val="12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8"/>
      <color indexed="10"/>
      <name val="Arial"/>
      <family val="2"/>
    </font>
    <font>
      <b/>
      <sz val="18"/>
      <color indexed="8"/>
      <name val="Arial"/>
      <family val="2"/>
    </font>
    <font>
      <sz val="14"/>
      <color indexed="8"/>
      <name val="Arial"/>
      <family val="2"/>
      <charset val="238"/>
    </font>
    <font>
      <b/>
      <sz val="12"/>
      <color indexed="12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2"/>
      <color rgb="FF00B050"/>
      <name val="Arial"/>
      <family val="2"/>
    </font>
    <font>
      <b/>
      <sz val="12"/>
      <name val="Arial"/>
      <family val="2"/>
      <charset val="238"/>
    </font>
    <font>
      <b/>
      <sz val="12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  <font>
      <sz val="12"/>
      <color theme="0"/>
      <name val="Arial"/>
      <family val="2"/>
      <charset val="238"/>
    </font>
    <font>
      <sz val="12"/>
      <color indexed="8"/>
      <name val="Arial"/>
      <family val="2"/>
    </font>
    <font>
      <b/>
      <sz val="12"/>
      <color indexed="53"/>
      <name val="Arial"/>
      <family val="2"/>
    </font>
    <font>
      <sz val="12"/>
      <color indexed="10"/>
      <name val="Arial"/>
      <family val="2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u/>
      <sz val="13.5"/>
      <color indexed="12"/>
      <name val="Arial"/>
      <family val="2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theme="1"/>
      <name val="Arial"/>
      <family val="2"/>
    </font>
    <font>
      <b/>
      <sz val="18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name val="Times New Roman"/>
      <family val="1"/>
    </font>
    <font>
      <sz val="18"/>
      <color indexed="12"/>
      <name val="Times New Roman"/>
      <family val="1"/>
      <charset val="238"/>
    </font>
    <font>
      <sz val="14"/>
      <color indexed="18"/>
      <name val="Arial"/>
      <family val="2"/>
    </font>
    <font>
      <sz val="14"/>
      <name val="Arial"/>
      <family val="2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8"/>
      <name val="Times New Roman"/>
      <family val="1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name val="Times New Roman"/>
      <family val="1"/>
      <charset val="238"/>
    </font>
    <font>
      <sz val="11"/>
      <name val="Arial"/>
      <family val="2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9"/>
      <name val="Times New Roman"/>
      <family val="1"/>
      <charset val="238"/>
    </font>
    <font>
      <sz val="14"/>
      <color indexed="9"/>
      <name val="Times New Roman"/>
      <family val="1"/>
    </font>
    <font>
      <sz val="14"/>
      <color indexed="10"/>
      <name val="Times New Roman"/>
      <family val="1"/>
    </font>
    <font>
      <sz val="8"/>
      <color indexed="81"/>
      <name val="Tahom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8D1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top"/>
    </xf>
    <xf numFmtId="164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3" fillId="0" borderId="0">
      <alignment vertical="top"/>
    </xf>
    <xf numFmtId="0" fontId="25" fillId="0" borderId="0"/>
    <xf numFmtId="0" fontId="2" fillId="0" borderId="0"/>
  </cellStyleXfs>
  <cellXfs count="390">
    <xf numFmtId="0" fontId="0" fillId="0" borderId="0" xfId="0">
      <alignment vertical="top"/>
    </xf>
    <xf numFmtId="0" fontId="3" fillId="2" borderId="0" xfId="0" applyFont="1" applyFill="1" applyAlignment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3" borderId="0" xfId="0" applyFont="1" applyFill="1" applyAlignment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 applyProtection="1">
      <alignment wrapText="1"/>
      <protection locked="0"/>
    </xf>
    <xf numFmtId="0" fontId="8" fillId="6" borderId="9" xfId="0" applyFont="1" applyFill="1" applyBorder="1" applyAlignment="1">
      <alignment horizontal="left" vertical="center" wrapText="1"/>
    </xf>
    <xf numFmtId="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9" fontId="8" fillId="6" borderId="9" xfId="0" applyNumberFormat="1" applyFont="1" applyFill="1" applyBorder="1" applyAlignment="1">
      <alignment horizontal="left" vertical="center" wrapText="1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0" fillId="7" borderId="7" xfId="0" applyFont="1" applyFill="1" applyBorder="1" applyAlignment="1" applyProtection="1">
      <alignment horizontal="center"/>
      <protection locked="0"/>
    </xf>
    <xf numFmtId="0" fontId="3" fillId="7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 applyProtection="1">
      <alignment horizontal="left"/>
      <protection locked="0"/>
    </xf>
    <xf numFmtId="10" fontId="12" fillId="3" borderId="9" xfId="0" applyNumberFormat="1" applyFont="1" applyFill="1" applyBorder="1" applyAlignment="1">
      <alignment horizontal="right"/>
    </xf>
    <xf numFmtId="10" fontId="12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>
      <alignment horizontal="right"/>
    </xf>
    <xf numFmtId="9" fontId="14" fillId="0" borderId="0" xfId="0" applyNumberFormat="1" applyFont="1" applyAlignment="1" applyProtection="1">
      <protection locked="0"/>
    </xf>
    <xf numFmtId="9" fontId="15" fillId="3" borderId="0" xfId="0" applyNumberFormat="1" applyFont="1" applyFill="1" applyAlignment="1" applyProtection="1">
      <alignment horizontal="right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3" fillId="9" borderId="8" xfId="0" applyFont="1" applyFill="1" applyBorder="1" applyAlignment="1" applyProtection="1">
      <alignment horizontal="center"/>
      <protection locked="0"/>
    </xf>
    <xf numFmtId="9" fontId="13" fillId="8" borderId="9" xfId="0" applyNumberFormat="1" applyFont="1" applyFill="1" applyBorder="1" applyAlignment="1" applyProtection="1">
      <alignment horizontal="right"/>
      <protection locked="0"/>
    </xf>
    <xf numFmtId="9" fontId="13" fillId="3" borderId="9" xfId="0" applyNumberFormat="1" applyFont="1" applyFill="1" applyBorder="1" applyAlignment="1" applyProtection="1">
      <alignment horizontal="right"/>
      <protection locked="0"/>
    </xf>
    <xf numFmtId="4" fontId="13" fillId="3" borderId="9" xfId="0" applyNumberFormat="1" applyFont="1" applyFill="1" applyBorder="1" applyAlignment="1">
      <alignment horizontal="right"/>
    </xf>
    <xf numFmtId="9" fontId="16" fillId="2" borderId="0" xfId="0" applyNumberFormat="1" applyFont="1" applyFill="1" applyAlignment="1" applyProtection="1">
      <protection locked="0"/>
    </xf>
    <xf numFmtId="0" fontId="11" fillId="3" borderId="9" xfId="0" applyFont="1" applyFill="1" applyBorder="1" applyAlignment="1" applyProtection="1">
      <alignment horizontal="left" wrapText="1"/>
      <protection locked="0"/>
    </xf>
    <xf numFmtId="2" fontId="13" fillId="3" borderId="9" xfId="0" applyNumberFormat="1" applyFont="1" applyFill="1" applyBorder="1" applyAlignment="1">
      <alignment horizontal="right"/>
    </xf>
    <xf numFmtId="2" fontId="13" fillId="8" borderId="9" xfId="0" applyNumberFormat="1" applyFont="1" applyFill="1" applyBorder="1" applyAlignment="1" applyProtection="1">
      <alignment horizontal="right"/>
      <protection locked="0"/>
    </xf>
    <xf numFmtId="2" fontId="13" fillId="3" borderId="9" xfId="0" applyNumberFormat="1" applyFont="1" applyFill="1" applyBorder="1" applyAlignment="1" applyProtection="1">
      <alignment horizontal="right"/>
      <protection locked="0"/>
    </xf>
    <xf numFmtId="0" fontId="11" fillId="3" borderId="9" xfId="0" applyFont="1" applyFill="1" applyBorder="1" applyAlignment="1">
      <alignment horizontal="left" wrapText="1"/>
    </xf>
    <xf numFmtId="0" fontId="11" fillId="3" borderId="9" xfId="0" applyFont="1" applyFill="1" applyBorder="1" applyAlignment="1">
      <alignment horizontal="left"/>
    </xf>
    <xf numFmtId="9" fontId="13" fillId="8" borderId="9" xfId="0" applyNumberFormat="1" applyFont="1" applyFill="1" applyBorder="1" applyAlignment="1">
      <alignment horizontal="right"/>
    </xf>
    <xf numFmtId="10" fontId="13" fillId="3" borderId="9" xfId="0" applyNumberFormat="1" applyFont="1" applyFill="1" applyBorder="1" applyAlignment="1" applyProtection="1">
      <alignment horizontal="right"/>
      <protection locked="0"/>
    </xf>
    <xf numFmtId="10" fontId="13" fillId="8" borderId="9" xfId="0" applyNumberFormat="1" applyFont="1" applyFill="1" applyBorder="1" applyAlignment="1" applyProtection="1">
      <alignment horizontal="right"/>
      <protection locked="0"/>
    </xf>
    <xf numFmtId="165" fontId="13" fillId="3" borderId="9" xfId="0" applyNumberFormat="1" applyFont="1" applyFill="1" applyBorder="1" applyAlignment="1">
      <alignment horizontal="right"/>
    </xf>
    <xf numFmtId="165" fontId="13" fillId="8" borderId="9" xfId="0" applyNumberFormat="1" applyFont="1" applyFill="1" applyBorder="1" applyAlignment="1">
      <alignment horizontal="right"/>
    </xf>
    <xf numFmtId="0" fontId="10" fillId="10" borderId="7" xfId="0" applyFont="1" applyFill="1" applyBorder="1" applyAlignment="1" applyProtection="1">
      <alignment horizontal="center"/>
      <protection locked="0"/>
    </xf>
    <xf numFmtId="0" fontId="3" fillId="10" borderId="8" xfId="0" applyFont="1" applyFill="1" applyBorder="1" applyAlignment="1" applyProtection="1">
      <alignment horizontal="center"/>
      <protection locked="0"/>
    </xf>
    <xf numFmtId="0" fontId="10" fillId="11" borderId="7" xfId="0" applyFont="1" applyFill="1" applyBorder="1" applyAlignment="1" applyProtection="1">
      <alignment horizontal="center"/>
      <protection locked="0"/>
    </xf>
    <xf numFmtId="0" fontId="3" fillId="11" borderId="8" xfId="0" applyFont="1" applyFill="1" applyBorder="1" applyAlignment="1" applyProtection="1">
      <alignment horizontal="center"/>
      <protection locked="0"/>
    </xf>
    <xf numFmtId="166" fontId="13" fillId="3" borderId="9" xfId="0" applyNumberFormat="1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 applyProtection="1">
      <alignment horizontal="right"/>
      <protection locked="0"/>
    </xf>
    <xf numFmtId="9" fontId="13" fillId="8" borderId="9" xfId="2" applyFont="1" applyFill="1" applyBorder="1" applyAlignment="1" applyProtection="1">
      <alignment horizontal="right"/>
      <protection locked="0"/>
    </xf>
    <xf numFmtId="9" fontId="13" fillId="3" borderId="9" xfId="2" applyFont="1" applyFill="1" applyBorder="1" applyAlignment="1">
      <alignment horizontal="right"/>
    </xf>
    <xf numFmtId="1" fontId="13" fillId="3" borderId="9" xfId="0" applyNumberFormat="1" applyFont="1" applyFill="1" applyBorder="1" applyAlignment="1" applyProtection="1">
      <alignment horizontal="right"/>
      <protection locked="0"/>
    </xf>
    <xf numFmtId="3" fontId="13" fillId="3" borderId="9" xfId="0" applyNumberFormat="1" applyFont="1" applyFill="1" applyBorder="1" applyAlignment="1" applyProtection="1">
      <alignment horizontal="right"/>
      <protection locked="0"/>
    </xf>
    <xf numFmtId="167" fontId="13" fillId="3" borderId="9" xfId="1" applyNumberFormat="1" applyFont="1" applyFill="1" applyBorder="1" applyProtection="1">
      <protection locked="0"/>
    </xf>
    <xf numFmtId="167" fontId="13" fillId="3" borderId="9" xfId="1" applyNumberFormat="1" applyFont="1" applyFill="1" applyBorder="1"/>
    <xf numFmtId="0" fontId="10" fillId="12" borderId="7" xfId="0" applyFont="1" applyFill="1" applyBorder="1" applyAlignment="1" applyProtection="1">
      <alignment horizontal="center"/>
      <protection locked="0"/>
    </xf>
    <xf numFmtId="0" fontId="3" fillId="12" borderId="8" xfId="0" applyFont="1" applyFill="1" applyBorder="1" applyAlignment="1" applyProtection="1">
      <alignment horizontal="center"/>
      <protection locked="0"/>
    </xf>
    <xf numFmtId="10" fontId="13" fillId="8" borderId="9" xfId="0" applyNumberFormat="1" applyFont="1" applyFill="1" applyBorder="1" applyAlignment="1">
      <alignment horizontal="right"/>
    </xf>
    <xf numFmtId="0" fontId="10" fillId="13" borderId="7" xfId="0" applyFont="1" applyFill="1" applyBorder="1" applyAlignment="1" applyProtection="1">
      <alignment horizontal="center"/>
      <protection locked="0"/>
    </xf>
    <xf numFmtId="0" fontId="3" fillId="13" borderId="8" xfId="0" applyFont="1" applyFill="1" applyBorder="1" applyAlignment="1" applyProtection="1">
      <alignment horizontal="center"/>
      <protection locked="0"/>
    </xf>
    <xf numFmtId="10" fontId="13" fillId="3" borderId="9" xfId="2" applyNumberFormat="1" applyFont="1" applyFill="1" applyBorder="1" applyAlignment="1">
      <alignment horizontal="right"/>
    </xf>
    <xf numFmtId="10" fontId="13" fillId="8" borderId="9" xfId="2" applyNumberFormat="1" applyFont="1" applyFill="1" applyBorder="1" applyAlignment="1">
      <alignment horizontal="right"/>
    </xf>
    <xf numFmtId="10" fontId="13" fillId="3" borderId="9" xfId="2" applyNumberFormat="1" applyFont="1" applyFill="1" applyBorder="1" applyAlignment="1" applyProtection="1">
      <alignment horizontal="right"/>
      <protection locked="0"/>
    </xf>
    <xf numFmtId="0" fontId="10" fillId="14" borderId="7" xfId="0" applyFont="1" applyFill="1" applyBorder="1" applyAlignment="1" applyProtection="1">
      <alignment horizontal="center"/>
      <protection locked="0"/>
    </xf>
    <xf numFmtId="0" fontId="3" fillId="14" borderId="8" xfId="0" applyFont="1" applyFill="1" applyBorder="1" applyAlignment="1" applyProtection="1">
      <alignment horizontal="center"/>
      <protection locked="0"/>
    </xf>
    <xf numFmtId="0" fontId="11" fillId="3" borderId="9" xfId="0" applyFont="1" applyFill="1" applyBorder="1" applyAlignment="1">
      <alignment horizontal="left" vertical="top" wrapText="1"/>
    </xf>
    <xf numFmtId="165" fontId="12" fillId="8" borderId="9" xfId="0" applyNumberFormat="1" applyFont="1" applyFill="1" applyBorder="1" applyAlignment="1" applyProtection="1">
      <protection locked="0"/>
    </xf>
    <xf numFmtId="0" fontId="10" fillId="15" borderId="7" xfId="0" applyFont="1" applyFill="1" applyBorder="1" applyAlignment="1" applyProtection="1">
      <alignment horizontal="center"/>
      <protection locked="0"/>
    </xf>
    <xf numFmtId="0" fontId="3" fillId="15" borderId="8" xfId="0" applyFont="1" applyFill="1" applyBorder="1" applyAlignment="1" applyProtection="1">
      <alignment horizontal="center"/>
      <protection locked="0"/>
    </xf>
    <xf numFmtId="0" fontId="10" fillId="16" borderId="7" xfId="0" applyFont="1" applyFill="1" applyBorder="1" applyAlignment="1" applyProtection="1">
      <alignment horizontal="center"/>
      <protection locked="0"/>
    </xf>
    <xf numFmtId="0" fontId="3" fillId="16" borderId="8" xfId="0" applyFont="1" applyFill="1" applyBorder="1" applyAlignment="1" applyProtection="1">
      <alignment horizontal="center"/>
      <protection locked="0"/>
    </xf>
    <xf numFmtId="1" fontId="12" fillId="8" borderId="7" xfId="0" applyNumberFormat="1" applyFont="1" applyFill="1" applyBorder="1" applyAlignment="1">
      <alignment horizontal="right"/>
    </xf>
    <xf numFmtId="3" fontId="12" fillId="3" borderId="9" xfId="0" applyNumberFormat="1" applyFont="1" applyFill="1" applyBorder="1" applyAlignment="1" applyProtection="1">
      <alignment horizontal="right"/>
      <protection locked="0"/>
    </xf>
    <xf numFmtId="0" fontId="10" fillId="17" borderId="7" xfId="0" applyFont="1" applyFill="1" applyBorder="1" applyAlignment="1" applyProtection="1">
      <alignment horizontal="center"/>
      <protection locked="0"/>
    </xf>
    <xf numFmtId="0" fontId="3" fillId="17" borderId="8" xfId="0" applyFont="1" applyFill="1" applyBorder="1" applyAlignment="1" applyProtection="1">
      <alignment horizontal="center"/>
      <protection locked="0"/>
    </xf>
    <xf numFmtId="0" fontId="10" fillId="18" borderId="7" xfId="0" applyFont="1" applyFill="1" applyBorder="1" applyAlignment="1" applyProtection="1">
      <alignment horizontal="center"/>
      <protection locked="0"/>
    </xf>
    <xf numFmtId="0" fontId="3" fillId="18" borderId="8" xfId="0" applyFont="1" applyFill="1" applyBorder="1" applyAlignment="1" applyProtection="1">
      <alignment horizontal="center"/>
      <protection locked="0"/>
    </xf>
    <xf numFmtId="2" fontId="13" fillId="3" borderId="9" xfId="1" applyNumberFormat="1" applyFont="1" applyFill="1" applyBorder="1" applyAlignment="1" applyProtection="1">
      <alignment horizontal="right"/>
      <protection locked="0"/>
    </xf>
    <xf numFmtId="2" fontId="13" fillId="3" borderId="9" xfId="1" applyNumberFormat="1" applyFont="1" applyFill="1" applyBorder="1" applyAlignment="1">
      <alignment horizontal="right"/>
    </xf>
    <xf numFmtId="165" fontId="13" fillId="3" borderId="9" xfId="0" applyNumberFormat="1" applyFont="1" applyFill="1" applyBorder="1" applyAlignment="1" applyProtection="1">
      <alignment horizontal="right"/>
      <protection locked="0"/>
    </xf>
    <xf numFmtId="0" fontId="13" fillId="0" borderId="2" xfId="0" applyFont="1" applyBorder="1" applyAlignment="1">
      <alignment horizontal="left"/>
    </xf>
    <xf numFmtId="2" fontId="13" fillId="0" borderId="2" xfId="1" applyNumberFormat="1" applyFont="1" applyBorder="1" applyAlignment="1" applyProtection="1">
      <alignment horizontal="right"/>
      <protection locked="0"/>
    </xf>
    <xf numFmtId="2" fontId="13" fillId="0" borderId="2" xfId="1" applyNumberFormat="1" applyFont="1" applyBorder="1" applyAlignment="1">
      <alignment horizontal="right"/>
    </xf>
    <xf numFmtId="2" fontId="13" fillId="2" borderId="2" xfId="1" applyNumberFormat="1" applyFont="1" applyFill="1" applyBorder="1" applyAlignment="1">
      <alignment horizontal="right"/>
    </xf>
    <xf numFmtId="9" fontId="13" fillId="0" borderId="2" xfId="0" applyNumberFormat="1" applyFont="1" applyBorder="1" applyAlignment="1">
      <alignment horizontal="right"/>
    </xf>
    <xf numFmtId="9" fontId="3" fillId="0" borderId="0" xfId="0" applyNumberFormat="1" applyFont="1" applyAlignment="1" applyProtection="1">
      <protection locked="0"/>
    </xf>
    <xf numFmtId="9" fontId="3" fillId="3" borderId="0" xfId="0" applyNumberFormat="1" applyFont="1" applyFill="1" applyAlignment="1" applyProtection="1">
      <protection locked="0"/>
    </xf>
    <xf numFmtId="9" fontId="3" fillId="2" borderId="0" xfId="0" applyNumberFormat="1" applyFont="1" applyFill="1" applyAlignment="1" applyProtection="1">
      <protection locked="0"/>
    </xf>
    <xf numFmtId="0" fontId="10" fillId="2" borderId="0" xfId="0" applyFont="1" applyFill="1" applyAlignment="1" applyProtection="1">
      <protection locked="0"/>
    </xf>
    <xf numFmtId="0" fontId="13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4" fontId="18" fillId="2" borderId="0" xfId="0" applyNumberFormat="1" applyFont="1" applyFill="1" applyAlignment="1" applyProtection="1">
      <alignment horizontal="right"/>
      <protection locked="0"/>
    </xf>
    <xf numFmtId="166" fontId="13" fillId="2" borderId="0" xfId="0" applyNumberFormat="1" applyFont="1" applyFill="1" applyAlignment="1">
      <alignment horizontal="right"/>
    </xf>
    <xf numFmtId="9" fontId="13" fillId="2" borderId="0" xfId="0" applyNumberFormat="1" applyFont="1" applyFill="1" applyAlignment="1">
      <alignment horizontal="right"/>
    </xf>
    <xf numFmtId="0" fontId="3" fillId="19" borderId="9" xfId="0" applyFont="1" applyFill="1" applyBorder="1" applyAlignment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3" fillId="2" borderId="9" xfId="0" applyFont="1" applyFill="1" applyBorder="1" applyAlignment="1" applyProtection="1"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13" fillId="0" borderId="0" xfId="0" applyFont="1" applyAlignment="1">
      <alignment horizontal="left"/>
    </xf>
    <xf numFmtId="2" fontId="13" fillId="0" borderId="0" xfId="1" applyNumberFormat="1" applyFont="1" applyAlignment="1" applyProtection="1">
      <alignment horizontal="right"/>
      <protection locked="0"/>
    </xf>
    <xf numFmtId="2" fontId="13" fillId="0" borderId="0" xfId="1" applyNumberFormat="1" applyFont="1" applyAlignment="1">
      <alignment horizontal="right"/>
    </xf>
    <xf numFmtId="2" fontId="13" fillId="2" borderId="0" xfId="1" applyNumberFormat="1" applyFont="1" applyFill="1" applyAlignment="1">
      <alignment horizontal="right"/>
    </xf>
    <xf numFmtId="9" fontId="13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right"/>
      <protection locked="0"/>
    </xf>
    <xf numFmtId="0" fontId="3" fillId="2" borderId="10" xfId="0" applyFont="1" applyFill="1" applyBorder="1" applyAlignment="1"/>
    <xf numFmtId="0" fontId="18" fillId="2" borderId="11" xfId="0" applyFont="1" applyFill="1" applyBorder="1" applyAlignment="1"/>
    <xf numFmtId="0" fontId="3" fillId="2" borderId="11" xfId="0" applyFont="1" applyFill="1" applyBorder="1" applyAlignment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18" fillId="2" borderId="0" xfId="0" applyFont="1" applyFill="1" applyAlignment="1"/>
    <xf numFmtId="0" fontId="3" fillId="2" borderId="0" xfId="0" applyFont="1" applyFill="1" applyAlignment="1"/>
    <xf numFmtId="0" fontId="3" fillId="2" borderId="14" xfId="0" applyFont="1" applyFill="1" applyBorder="1" applyAlignment="1"/>
    <xf numFmtId="0" fontId="3" fillId="2" borderId="13" xfId="0" applyFont="1" applyFill="1" applyBorder="1" applyAlignment="1">
      <alignment wrapText="1"/>
    </xf>
    <xf numFmtId="0" fontId="8" fillId="20" borderId="0" xfId="0" applyFont="1" applyFill="1" applyAlignment="1">
      <alignment horizontal="center" wrapText="1"/>
    </xf>
    <xf numFmtId="0" fontId="8" fillId="20" borderId="0" xfId="0" applyFont="1" applyFill="1" applyAlignment="1">
      <alignment wrapText="1"/>
    </xf>
    <xf numFmtId="0" fontId="3" fillId="2" borderId="14" xfId="0" applyFont="1" applyFill="1" applyBorder="1" applyAlignment="1">
      <alignment wrapText="1"/>
    </xf>
    <xf numFmtId="9" fontId="3" fillId="2" borderId="13" xfId="0" applyNumberFormat="1" applyFont="1" applyFill="1" applyBorder="1" applyAlignment="1"/>
    <xf numFmtId="9" fontId="8" fillId="20" borderId="0" xfId="0" applyNumberFormat="1" applyFont="1" applyFill="1" applyAlignment="1"/>
    <xf numFmtId="0" fontId="3" fillId="2" borderId="14" xfId="0" applyFont="1" applyFill="1" applyBorder="1" applyAlignment="1" applyProtection="1"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3" fillId="2" borderId="16" xfId="0" applyFont="1" applyFill="1" applyBorder="1" applyAlignment="1" applyProtection="1">
      <alignment horizontal="right"/>
      <protection locked="0"/>
    </xf>
    <xf numFmtId="0" fontId="3" fillId="2" borderId="17" xfId="0" applyFont="1" applyFill="1" applyBorder="1" applyAlignment="1" applyProtection="1">
      <alignment horizontal="right"/>
      <protection locked="0"/>
    </xf>
    <xf numFmtId="0" fontId="12" fillId="21" borderId="9" xfId="0" applyFont="1" applyFill="1" applyBorder="1" applyAlignment="1">
      <alignment horizontal="left"/>
    </xf>
    <xf numFmtId="0" fontId="10" fillId="22" borderId="7" xfId="0" applyFont="1" applyFill="1" applyBorder="1" applyAlignment="1" applyProtection="1">
      <alignment horizontal="center"/>
      <protection locked="0"/>
    </xf>
    <xf numFmtId="0" fontId="3" fillId="22" borderId="8" xfId="0" applyFont="1" applyFill="1" applyBorder="1" applyAlignment="1" applyProtection="1">
      <alignment horizontal="center"/>
      <protection locked="0"/>
    </xf>
    <xf numFmtId="2" fontId="13" fillId="8" borderId="9" xfId="0" applyNumberFormat="1" applyFont="1" applyFill="1" applyBorder="1" applyAlignment="1">
      <alignment horizontal="right"/>
    </xf>
    <xf numFmtId="167" fontId="13" fillId="3" borderId="9" xfId="0" applyNumberFormat="1" applyFont="1" applyFill="1" applyBorder="1" applyAlignment="1">
      <alignment horizontal="right"/>
    </xf>
    <xf numFmtId="0" fontId="10" fillId="23" borderId="7" xfId="0" applyFont="1" applyFill="1" applyBorder="1" applyAlignment="1" applyProtection="1">
      <alignment horizontal="center"/>
      <protection locked="0"/>
    </xf>
    <xf numFmtId="0" fontId="3" fillId="23" borderId="8" xfId="0" applyFont="1" applyFill="1" applyBorder="1" applyAlignment="1" applyProtection="1">
      <alignment horizontal="center"/>
      <protection locked="0"/>
    </xf>
    <xf numFmtId="0" fontId="10" fillId="24" borderId="7" xfId="0" applyFont="1" applyFill="1" applyBorder="1" applyAlignment="1" applyProtection="1">
      <alignment horizontal="center"/>
      <protection locked="0"/>
    </xf>
    <xf numFmtId="0" fontId="3" fillId="24" borderId="8" xfId="0" applyFont="1" applyFill="1" applyBorder="1" applyAlignment="1" applyProtection="1">
      <alignment horizontal="center"/>
      <protection locked="0"/>
    </xf>
    <xf numFmtId="0" fontId="12" fillId="21" borderId="9" xfId="0" applyFont="1" applyFill="1" applyBorder="1" applyAlignment="1">
      <alignment horizontal="left" wrapText="1"/>
    </xf>
    <xf numFmtId="2" fontId="13" fillId="3" borderId="9" xfId="2" applyNumberFormat="1" applyFont="1" applyFill="1" applyBorder="1" applyAlignment="1" applyProtection="1">
      <alignment horizontal="right"/>
      <protection locked="0"/>
    </xf>
    <xf numFmtId="2" fontId="13" fillId="3" borderId="9" xfId="2" applyNumberFormat="1" applyFont="1" applyFill="1" applyBorder="1" applyAlignment="1">
      <alignment horizontal="right"/>
    </xf>
    <xf numFmtId="0" fontId="12" fillId="21" borderId="9" xfId="0" applyFont="1" applyFill="1" applyBorder="1" applyAlignment="1">
      <alignment horizontal="left" vertical="top" wrapText="1"/>
    </xf>
    <xf numFmtId="168" fontId="13" fillId="3" borderId="9" xfId="0" applyNumberFormat="1" applyFont="1" applyFill="1" applyBorder="1" applyAlignment="1">
      <alignment horizontal="right"/>
    </xf>
    <xf numFmtId="168" fontId="13" fillId="3" borderId="9" xfId="0" applyNumberFormat="1" applyFont="1" applyFill="1" applyBorder="1" applyAlignment="1" applyProtection="1">
      <alignment horizontal="right"/>
      <protection locked="0"/>
    </xf>
    <xf numFmtId="0" fontId="10" fillId="25" borderId="7" xfId="0" applyFont="1" applyFill="1" applyBorder="1" applyAlignment="1" applyProtection="1">
      <alignment horizontal="center"/>
      <protection locked="0"/>
    </xf>
    <xf numFmtId="0" fontId="3" fillId="25" borderId="8" xfId="0" applyFont="1" applyFill="1" applyBorder="1" applyAlignment="1" applyProtection="1">
      <alignment horizontal="center"/>
      <protection locked="0"/>
    </xf>
    <xf numFmtId="0" fontId="13" fillId="3" borderId="9" xfId="0" applyFont="1" applyFill="1" applyBorder="1" applyAlignment="1">
      <alignment horizontal="left"/>
    </xf>
    <xf numFmtId="1" fontId="13" fillId="3" borderId="9" xfId="2" applyNumberFormat="1" applyFont="1" applyFill="1" applyBorder="1" applyAlignment="1" applyProtection="1">
      <alignment horizontal="right"/>
      <protection locked="0"/>
    </xf>
    <xf numFmtId="1" fontId="13" fillId="3" borderId="9" xfId="2" applyNumberFormat="1" applyFont="1" applyFill="1" applyBorder="1" applyAlignment="1">
      <alignment horizontal="right"/>
    </xf>
    <xf numFmtId="0" fontId="13" fillId="3" borderId="9" xfId="0" applyFont="1" applyFill="1" applyBorder="1" applyAlignment="1">
      <alignment horizontal="left" vertical="top" wrapText="1"/>
    </xf>
    <xf numFmtId="1" fontId="13" fillId="3" borderId="9" xfId="0" applyNumberFormat="1" applyFont="1" applyFill="1" applyBorder="1" applyAlignment="1">
      <alignment horizontal="right"/>
    </xf>
    <xf numFmtId="0" fontId="25" fillId="0" borderId="0" xfId="7"/>
    <xf numFmtId="0" fontId="29" fillId="0" borderId="9" xfId="7" applyFont="1" applyBorder="1" applyAlignment="1">
      <alignment horizontal="center" vertical="center"/>
    </xf>
    <xf numFmtId="0" fontId="25" fillId="0" borderId="9" xfId="7" applyBorder="1" applyAlignment="1">
      <alignment horizontal="center" vertical="center"/>
    </xf>
    <xf numFmtId="14" fontId="25" fillId="0" borderId="9" xfId="7" applyNumberFormat="1" applyBorder="1" applyAlignment="1">
      <alignment horizontal="center" vertical="center"/>
    </xf>
    <xf numFmtId="0" fontId="25" fillId="0" borderId="9" xfId="7" quotePrefix="1" applyBorder="1" applyAlignment="1">
      <alignment horizontal="center" vertic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2" fontId="13" fillId="0" borderId="9" xfId="0" applyNumberFormat="1" applyFont="1" applyBorder="1" applyAlignment="1">
      <alignment horizontal="right"/>
    </xf>
    <xf numFmtId="17" fontId="8" fillId="6" borderId="9" xfId="0" applyNumberFormat="1" applyFont="1" applyFill="1" applyBorder="1" applyAlignment="1">
      <alignment horizontal="left" vertical="center" wrapText="1"/>
    </xf>
    <xf numFmtId="0" fontId="8" fillId="26" borderId="9" xfId="0" applyFont="1" applyFill="1" applyBorder="1" applyAlignment="1">
      <alignment horizontal="left" vertical="center" wrapText="1"/>
    </xf>
    <xf numFmtId="9" fontId="13" fillId="27" borderId="9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>
      <alignment horizontal="right"/>
    </xf>
    <xf numFmtId="0" fontId="8" fillId="28" borderId="9" xfId="0" applyFont="1" applyFill="1" applyBorder="1" applyAlignment="1">
      <alignment horizontal="center" vertical="center" wrapText="1"/>
    </xf>
    <xf numFmtId="10" fontId="12" fillId="28" borderId="9" xfId="0" applyNumberFormat="1" applyFont="1" applyFill="1" applyBorder="1" applyAlignment="1">
      <alignment horizontal="center"/>
    </xf>
    <xf numFmtId="2" fontId="13" fillId="28" borderId="9" xfId="0" applyNumberFormat="1" applyFont="1" applyFill="1" applyBorder="1" applyAlignment="1">
      <alignment horizontal="center"/>
    </xf>
    <xf numFmtId="9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 applyProtection="1">
      <alignment horizontal="center"/>
      <protection locked="0"/>
    </xf>
    <xf numFmtId="10" fontId="13" fillId="28" borderId="9" xfId="2" applyNumberFormat="1" applyFont="1" applyFill="1" applyBorder="1" applyAlignment="1" applyProtection="1">
      <alignment horizontal="center"/>
      <protection locked="0"/>
    </xf>
    <xf numFmtId="2" fontId="13" fillId="28" borderId="9" xfId="1" applyNumberFormat="1" applyFont="1" applyFill="1" applyBorder="1" applyAlignment="1" applyProtection="1">
      <alignment horizontal="center"/>
      <protection locked="0"/>
    </xf>
    <xf numFmtId="10" fontId="13" fillId="28" borderId="9" xfId="0" applyNumberFormat="1" applyFont="1" applyFill="1" applyBorder="1" applyAlignment="1">
      <alignment horizontal="center"/>
    </xf>
    <xf numFmtId="9" fontId="13" fillId="26" borderId="9" xfId="0" applyNumberFormat="1" applyFont="1" applyFill="1" applyBorder="1" applyAlignment="1">
      <alignment horizontal="right"/>
    </xf>
    <xf numFmtId="2" fontId="13" fillId="26" borderId="9" xfId="0" applyNumberFormat="1" applyFont="1" applyFill="1" applyBorder="1" applyAlignment="1">
      <alignment horizontal="right"/>
    </xf>
    <xf numFmtId="10" fontId="13" fillId="26" borderId="9" xfId="0" applyNumberFormat="1" applyFont="1" applyFill="1" applyBorder="1" applyAlignment="1">
      <alignment horizontal="right"/>
    </xf>
    <xf numFmtId="1" fontId="13" fillId="26" borderId="9" xfId="0" applyNumberFormat="1" applyFont="1" applyFill="1" applyBorder="1" applyAlignment="1">
      <alignment horizontal="right"/>
    </xf>
    <xf numFmtId="9" fontId="13" fillId="22" borderId="9" xfId="0" applyNumberFormat="1" applyFont="1" applyFill="1" applyBorder="1" applyAlignment="1">
      <alignment horizontal="right"/>
    </xf>
    <xf numFmtId="9" fontId="13" fillId="26" borderId="9" xfId="0" applyNumberFormat="1" applyFont="1" applyFill="1" applyBorder="1" applyAlignment="1" applyProtection="1">
      <alignment horizontal="right"/>
      <protection locked="0"/>
    </xf>
    <xf numFmtId="10" fontId="13" fillId="26" borderId="9" xfId="0" applyNumberFormat="1" applyFont="1" applyFill="1" applyBorder="1" applyAlignment="1" applyProtection="1">
      <alignment horizontal="right"/>
      <protection locked="0"/>
    </xf>
    <xf numFmtId="2" fontId="13" fillId="26" borderId="9" xfId="0" applyNumberFormat="1" applyFont="1" applyFill="1" applyBorder="1" applyAlignment="1" applyProtection="1">
      <alignment horizontal="right"/>
      <protection locked="0"/>
    </xf>
    <xf numFmtId="1" fontId="13" fillId="26" borderId="9" xfId="0" applyNumberFormat="1" applyFont="1" applyFill="1" applyBorder="1" applyAlignment="1" applyProtection="1">
      <alignment horizontal="right"/>
      <protection locked="0"/>
    </xf>
    <xf numFmtId="0" fontId="3" fillId="2" borderId="0" xfId="0" applyFont="1" applyFill="1" applyAlignment="1">
      <alignment wrapText="1"/>
    </xf>
    <xf numFmtId="9" fontId="3" fillId="2" borderId="0" xfId="0" applyNumberFormat="1" applyFont="1" applyFill="1" applyAlignment="1"/>
    <xf numFmtId="0" fontId="12" fillId="21" borderId="9" xfId="0" applyFont="1" applyFill="1" applyBorder="1" applyAlignment="1" applyProtection="1">
      <alignment horizontal="left" wrapText="1"/>
      <protection locked="0"/>
    </xf>
    <xf numFmtId="10" fontId="13" fillId="27" borderId="9" xfId="0" applyNumberFormat="1" applyFont="1" applyFill="1" applyBorder="1" applyAlignment="1">
      <alignment horizontal="right"/>
    </xf>
    <xf numFmtId="1" fontId="13" fillId="3" borderId="9" xfId="1" applyNumberFormat="1" applyFont="1" applyFill="1" applyBorder="1" applyProtection="1">
      <protection locked="0"/>
    </xf>
    <xf numFmtId="10" fontId="12" fillId="28" borderId="9" xfId="0" applyNumberFormat="1" applyFont="1" applyFill="1" applyBorder="1" applyAlignment="1" applyProtection="1">
      <alignment horizontal="center"/>
      <protection locked="0"/>
    </xf>
    <xf numFmtId="167" fontId="13" fillId="3" borderId="9" xfId="0" applyNumberFormat="1" applyFont="1" applyFill="1" applyBorder="1" applyAlignment="1" applyProtection="1">
      <alignment horizontal="right"/>
      <protection locked="0"/>
    </xf>
    <xf numFmtId="167" fontId="12" fillId="3" borderId="9" xfId="0" applyNumberFormat="1" applyFont="1" applyFill="1" applyBorder="1" applyAlignment="1">
      <alignment horizontal="right"/>
    </xf>
    <xf numFmtId="9" fontId="12" fillId="3" borderId="9" xfId="2" applyFont="1" applyFill="1" applyBorder="1" applyAlignment="1">
      <alignment horizontal="right"/>
    </xf>
    <xf numFmtId="165" fontId="12" fillId="3" borderId="9" xfId="0" applyNumberFormat="1" applyFont="1" applyFill="1" applyBorder="1" applyAlignment="1" applyProtection="1">
      <protection locked="0"/>
    </xf>
    <xf numFmtId="10" fontId="0" fillId="0" borderId="0" xfId="0" applyNumberFormat="1" applyAlignment="1"/>
    <xf numFmtId="10" fontId="0" fillId="0" borderId="0" xfId="0" applyNumberFormat="1" applyAlignment="1">
      <alignment wrapText="1"/>
    </xf>
    <xf numFmtId="4" fontId="13" fillId="28" borderId="9" xfId="0" applyNumberFormat="1" applyFont="1" applyFill="1" applyBorder="1" applyAlignment="1">
      <alignment horizontal="center"/>
    </xf>
    <xf numFmtId="10" fontId="13" fillId="3" borderId="7" xfId="0" applyNumberFormat="1" applyFont="1" applyFill="1" applyBorder="1" applyAlignment="1">
      <alignment horizontal="right"/>
    </xf>
    <xf numFmtId="2" fontId="30" fillId="3" borderId="9" xfId="0" applyNumberFormat="1" applyFont="1" applyFill="1" applyBorder="1" applyAlignment="1" applyProtection="1">
      <alignment horizontal="right"/>
      <protection locked="0"/>
    </xf>
    <xf numFmtId="0" fontId="11" fillId="0" borderId="9" xfId="0" applyFont="1" applyBorder="1" applyAlignment="1">
      <alignment horizontal="left"/>
    </xf>
    <xf numFmtId="9" fontId="13" fillId="0" borderId="9" xfId="0" applyNumberFormat="1" applyFont="1" applyBorder="1" applyAlignment="1" applyProtection="1">
      <alignment horizontal="right"/>
      <protection locked="0"/>
    </xf>
    <xf numFmtId="9" fontId="13" fillId="30" borderId="9" xfId="0" applyNumberFormat="1" applyFont="1" applyFill="1" applyBorder="1" applyAlignment="1">
      <alignment horizontal="right"/>
    </xf>
    <xf numFmtId="9" fontId="13" fillId="3" borderId="7" xfId="2" applyFont="1" applyFill="1" applyBorder="1" applyAlignment="1">
      <alignment horizontal="right"/>
    </xf>
    <xf numFmtId="0" fontId="24" fillId="2" borderId="0" xfId="0" applyFont="1" applyFill="1" applyAlignment="1" applyProtection="1">
      <alignment horizontal="right"/>
      <protection locked="0"/>
    </xf>
    <xf numFmtId="3" fontId="13" fillId="3" borderId="9" xfId="1" applyNumberFormat="1" applyFont="1" applyFill="1" applyBorder="1" applyProtection="1">
      <protection locked="0"/>
    </xf>
    <xf numFmtId="10" fontId="13" fillId="0" borderId="9" xfId="0" applyNumberFormat="1" applyFont="1" applyBorder="1" applyAlignment="1">
      <alignment horizontal="right"/>
    </xf>
    <xf numFmtId="2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>
      <alignment horizontal="right"/>
    </xf>
    <xf numFmtId="9" fontId="13" fillId="31" borderId="9" xfId="0" applyNumberFormat="1" applyFont="1" applyFill="1" applyBorder="1" applyAlignment="1">
      <alignment horizontal="right"/>
    </xf>
    <xf numFmtId="10" fontId="13" fillId="0" borderId="9" xfId="0" applyNumberFormat="1" applyFont="1" applyBorder="1" applyAlignment="1" applyProtection="1">
      <alignment horizontal="right"/>
      <protection locked="0"/>
    </xf>
    <xf numFmtId="10" fontId="12" fillId="0" borderId="9" xfId="0" applyNumberFormat="1" applyFont="1" applyBorder="1" applyAlignment="1" applyProtection="1">
      <protection locked="0"/>
    </xf>
    <xf numFmtId="10" fontId="13" fillId="0" borderId="9" xfId="2" applyNumberFormat="1" applyFont="1" applyFill="1" applyBorder="1" applyAlignment="1">
      <alignment horizontal="right"/>
    </xf>
    <xf numFmtId="10" fontId="12" fillId="0" borderId="9" xfId="0" applyNumberFormat="1" applyFont="1" applyBorder="1" applyAlignment="1">
      <alignment horizontal="right"/>
    </xf>
    <xf numFmtId="165" fontId="13" fillId="0" borderId="9" xfId="0" applyNumberFormat="1" applyFont="1" applyBorder="1" applyAlignment="1" applyProtection="1">
      <alignment horizontal="right"/>
      <protection locked="0"/>
    </xf>
    <xf numFmtId="10" fontId="13" fillId="0" borderId="9" xfId="2" applyNumberFormat="1" applyFont="1" applyFill="1" applyBorder="1" applyAlignment="1" applyProtection="1">
      <alignment horizontal="right"/>
      <protection locked="0"/>
    </xf>
    <xf numFmtId="167" fontId="13" fillId="0" borderId="9" xfId="1" applyNumberFormat="1" applyFont="1" applyFill="1" applyBorder="1" applyProtection="1">
      <protection locked="0"/>
    </xf>
    <xf numFmtId="165" fontId="13" fillId="0" borderId="9" xfId="0" applyNumberFormat="1" applyFont="1" applyBorder="1" applyAlignment="1">
      <alignment horizontal="right"/>
    </xf>
    <xf numFmtId="10" fontId="13" fillId="3" borderId="9" xfId="0" applyNumberFormat="1" applyFont="1" applyFill="1" applyBorder="1" applyAlignment="1">
      <alignment horizontal="right" vertical="center"/>
    </xf>
    <xf numFmtId="9" fontId="13" fillId="0" borderId="7" xfId="2" applyFont="1" applyFill="1" applyBorder="1" applyAlignment="1">
      <alignment horizontal="right"/>
    </xf>
    <xf numFmtId="167" fontId="13" fillId="0" borderId="9" xfId="0" applyNumberFormat="1" applyFont="1" applyBorder="1" applyAlignment="1" applyProtection="1">
      <alignment horizontal="right"/>
      <protection locked="0"/>
    </xf>
    <xf numFmtId="1" fontId="13" fillId="0" borderId="9" xfId="0" applyNumberFormat="1" applyFont="1" applyBorder="1" applyAlignment="1" applyProtection="1">
      <alignment horizontal="right"/>
      <protection locked="0"/>
    </xf>
    <xf numFmtId="1" fontId="30" fillId="0" borderId="9" xfId="0" applyNumberFormat="1" applyFont="1" applyBorder="1" applyAlignment="1" applyProtection="1">
      <alignment horizontal="right"/>
      <protection locked="0"/>
    </xf>
    <xf numFmtId="1" fontId="13" fillId="0" borderId="9" xfId="1" applyNumberFormat="1" applyFont="1" applyFill="1" applyBorder="1" applyAlignment="1" applyProtection="1">
      <alignment horizontal="right"/>
      <protection locked="0"/>
    </xf>
    <xf numFmtId="2" fontId="13" fillId="3" borderId="7" xfId="0" applyNumberFormat="1" applyFont="1" applyFill="1" applyBorder="1" applyAlignment="1">
      <alignment horizontal="right"/>
    </xf>
    <xf numFmtId="165" fontId="13" fillId="26" borderId="9" xfId="0" applyNumberFormat="1" applyFont="1" applyFill="1" applyBorder="1" applyAlignment="1">
      <alignment horizontal="right"/>
    </xf>
    <xf numFmtId="9" fontId="13" fillId="3" borderId="9" xfId="0" applyNumberFormat="1" applyFont="1" applyFill="1" applyBorder="1" applyAlignment="1"/>
    <xf numFmtId="165" fontId="12" fillId="0" borderId="9" xfId="0" applyNumberFormat="1" applyFont="1" applyBorder="1" applyAlignment="1" applyProtection="1">
      <protection locked="0"/>
    </xf>
    <xf numFmtId="4" fontId="13" fillId="8" borderId="9" xfId="0" applyNumberFormat="1" applyFont="1" applyFill="1" applyBorder="1" applyAlignment="1">
      <alignment horizontal="right"/>
    </xf>
    <xf numFmtId="4" fontId="13" fillId="0" borderId="9" xfId="0" applyNumberFormat="1" applyFont="1" applyBorder="1" applyAlignment="1">
      <alignment horizontal="right"/>
    </xf>
    <xf numFmtId="0" fontId="10" fillId="14" borderId="19" xfId="0" applyFont="1" applyFill="1" applyBorder="1" applyAlignment="1" applyProtection="1">
      <alignment horizontal="center"/>
      <protection locked="0"/>
    </xf>
    <xf numFmtId="0" fontId="3" fillId="14" borderId="20" xfId="0" applyFont="1" applyFill="1" applyBorder="1" applyAlignment="1" applyProtection="1">
      <alignment horizontal="center"/>
      <protection locked="0"/>
    </xf>
    <xf numFmtId="0" fontId="11" fillId="3" borderId="18" xfId="0" applyFont="1" applyFill="1" applyBorder="1" applyAlignment="1">
      <alignment horizontal="left"/>
    </xf>
    <xf numFmtId="9" fontId="13" fillId="0" borderId="18" xfId="0" applyNumberFormat="1" applyFont="1" applyBorder="1" applyAlignment="1" applyProtection="1">
      <alignment horizontal="right"/>
      <protection locked="0"/>
    </xf>
    <xf numFmtId="10" fontId="13" fillId="28" borderId="18" xfId="0" applyNumberFormat="1" applyFont="1" applyFill="1" applyBorder="1" applyAlignment="1" applyProtection="1">
      <alignment horizontal="center"/>
      <protection locked="0"/>
    </xf>
    <xf numFmtId="9" fontId="13" fillId="8" borderId="18" xfId="0" applyNumberFormat="1" applyFont="1" applyFill="1" applyBorder="1" applyAlignment="1" applyProtection="1">
      <alignment horizontal="right"/>
      <protection locked="0"/>
    </xf>
    <xf numFmtId="9" fontId="13" fillId="3" borderId="18" xfId="0" applyNumberFormat="1" applyFont="1" applyFill="1" applyBorder="1" applyAlignment="1" applyProtection="1">
      <alignment horizontal="right"/>
      <protection locked="0"/>
    </xf>
    <xf numFmtId="4" fontId="13" fillId="3" borderId="18" xfId="0" applyNumberFormat="1" applyFont="1" applyFill="1" applyBorder="1" applyAlignment="1">
      <alignment horizontal="right"/>
    </xf>
    <xf numFmtId="9" fontId="13" fillId="27" borderId="18" xfId="0" applyNumberFormat="1" applyFont="1" applyFill="1" applyBorder="1" applyAlignment="1">
      <alignment horizontal="right"/>
    </xf>
    <xf numFmtId="9" fontId="13" fillId="19" borderId="9" xfId="0" applyNumberFormat="1" applyFont="1" applyFill="1" applyBorder="1" applyAlignment="1"/>
    <xf numFmtId="2" fontId="12" fillId="3" borderId="9" xfId="0" applyNumberFormat="1" applyFont="1" applyFill="1" applyBorder="1" applyAlignment="1" applyProtection="1">
      <protection locked="0"/>
    </xf>
    <xf numFmtId="0" fontId="13" fillId="3" borderId="7" xfId="0" applyFont="1" applyFill="1" applyBorder="1" applyAlignment="1">
      <alignment horizontal="right"/>
    </xf>
    <xf numFmtId="0" fontId="13" fillId="3" borderId="7" xfId="2" applyNumberFormat="1" applyFont="1" applyFill="1" applyBorder="1" applyAlignment="1">
      <alignment horizontal="right"/>
    </xf>
    <xf numFmtId="2" fontId="13" fillId="0" borderId="9" xfId="0" applyNumberFormat="1" applyFont="1" applyBorder="1" applyAlignment="1" applyProtection="1">
      <alignment horizontal="center"/>
      <protection locked="0"/>
    </xf>
    <xf numFmtId="0" fontId="10" fillId="0" borderId="0" xfId="0" applyFont="1" applyAlignment="1"/>
    <xf numFmtId="2" fontId="13" fillId="0" borderId="9" xfId="1" applyNumberFormat="1" applyFont="1" applyFill="1" applyBorder="1" applyAlignment="1" applyProtection="1">
      <alignment horizontal="right"/>
      <protection locked="0"/>
    </xf>
    <xf numFmtId="10" fontId="12" fillId="3" borderId="9" xfId="0" applyNumberFormat="1" applyFont="1" applyFill="1" applyBorder="1" applyAlignment="1" applyProtection="1">
      <protection locked="0"/>
    </xf>
    <xf numFmtId="2" fontId="13" fillId="8" borderId="9" xfId="1" applyNumberFormat="1" applyFont="1" applyFill="1" applyBorder="1" applyProtection="1">
      <protection locked="0"/>
    </xf>
    <xf numFmtId="2" fontId="13" fillId="8" borderId="9" xfId="1" applyNumberFormat="1" applyFont="1" applyFill="1" applyBorder="1" applyAlignment="1">
      <alignment horizontal="right"/>
    </xf>
    <xf numFmtId="0" fontId="1" fillId="0" borderId="0" xfId="0" applyFont="1" applyAlignment="1"/>
    <xf numFmtId="14" fontId="1" fillId="0" borderId="0" xfId="0" applyNumberFormat="1" applyFont="1" applyAlignment="1"/>
    <xf numFmtId="166" fontId="13" fillId="8" borderId="9" xfId="0" applyNumberFormat="1" applyFont="1" applyFill="1" applyBorder="1" applyAlignment="1">
      <alignment horizontal="right"/>
    </xf>
    <xf numFmtId="3" fontId="13" fillId="8" borderId="9" xfId="0" applyNumberFormat="1" applyFont="1" applyFill="1" applyBorder="1" applyAlignment="1">
      <alignment horizontal="right"/>
    </xf>
    <xf numFmtId="0" fontId="33" fillId="2" borderId="0" xfId="0" applyFont="1" applyFill="1" applyAlignment="1" applyProtection="1">
      <protection locked="0"/>
    </xf>
    <xf numFmtId="167" fontId="13" fillId="8" borderId="9" xfId="0" applyNumberFormat="1" applyFont="1" applyFill="1" applyBorder="1" applyAlignment="1">
      <alignment horizontal="right"/>
    </xf>
    <xf numFmtId="1" fontId="13" fillId="8" borderId="9" xfId="0" applyNumberFormat="1" applyFont="1" applyFill="1" applyBorder="1" applyAlignment="1" applyProtection="1">
      <alignment horizontal="right"/>
      <protection locked="0"/>
    </xf>
    <xf numFmtId="1" fontId="13" fillId="8" borderId="9" xfId="0" applyNumberFormat="1" applyFont="1" applyFill="1" applyBorder="1" applyAlignment="1">
      <alignment horizontal="right"/>
    </xf>
    <xf numFmtId="9" fontId="13" fillId="8" borderId="9" xfId="2" applyFont="1" applyFill="1" applyBorder="1" applyAlignment="1">
      <alignment horizontal="right"/>
    </xf>
    <xf numFmtId="2" fontId="13" fillId="3" borderId="7" xfId="2" applyNumberFormat="1" applyFont="1" applyFill="1" applyBorder="1" applyAlignment="1">
      <alignment horizontal="right"/>
    </xf>
    <xf numFmtId="1" fontId="13" fillId="3" borderId="7" xfId="2" applyNumberFormat="1" applyFont="1" applyFill="1" applyBorder="1" applyAlignment="1">
      <alignment horizontal="right"/>
    </xf>
    <xf numFmtId="0" fontId="34" fillId="0" borderId="0" xfId="3" applyFont="1"/>
    <xf numFmtId="0" fontId="34" fillId="0" borderId="0" xfId="3" applyFont="1" applyAlignment="1">
      <alignment horizontal="center"/>
    </xf>
    <xf numFmtId="0" fontId="34" fillId="0" borderId="0" xfId="3" applyFont="1" applyAlignment="1">
      <alignment horizontal="left"/>
    </xf>
    <xf numFmtId="0" fontId="35" fillId="0" borderId="7" xfId="3" applyFont="1" applyBorder="1" applyAlignment="1" applyProtection="1">
      <alignment vertical="center" wrapText="1"/>
      <protection locked="0"/>
    </xf>
    <xf numFmtId="0" fontId="35" fillId="32" borderId="21" xfId="3" applyFont="1" applyFill="1" applyBorder="1" applyAlignment="1" applyProtection="1">
      <alignment horizontal="centerContinuous" vertical="center" wrapText="1"/>
      <protection locked="0"/>
    </xf>
    <xf numFmtId="0" fontId="35" fillId="32" borderId="22" xfId="3" applyFont="1" applyFill="1" applyBorder="1" applyAlignment="1" applyProtection="1">
      <alignment horizontal="centerContinuous" vertical="center" wrapText="1"/>
      <protection locked="0"/>
    </xf>
    <xf numFmtId="0" fontId="36" fillId="32" borderId="23" xfId="3" applyFont="1" applyFill="1" applyBorder="1" applyAlignment="1" applyProtection="1">
      <alignment horizontal="center" vertical="center" wrapText="1"/>
      <protection locked="0"/>
    </xf>
    <xf numFmtId="0" fontId="39" fillId="0" borderId="25" xfId="3" applyFont="1" applyBorder="1" applyAlignment="1">
      <alignment vertical="center" wrapText="1"/>
    </xf>
    <xf numFmtId="0" fontId="34" fillId="0" borderId="7" xfId="3" applyFont="1" applyBorder="1" applyAlignment="1">
      <alignment horizontal="center" vertical="center" wrapText="1"/>
    </xf>
    <xf numFmtId="0" fontId="13" fillId="0" borderId="29" xfId="3" applyFont="1" applyBorder="1" applyAlignment="1">
      <alignment horizontal="center" vertical="center" wrapText="1"/>
    </xf>
    <xf numFmtId="0" fontId="43" fillId="0" borderId="30" xfId="3" applyFont="1" applyBorder="1" applyAlignment="1">
      <alignment horizontal="center" vertical="center" wrapText="1"/>
    </xf>
    <xf numFmtId="0" fontId="43" fillId="0" borderId="31" xfId="3" applyFont="1" applyBorder="1" applyAlignment="1">
      <alignment horizontal="center" vertical="center"/>
    </xf>
    <xf numFmtId="0" fontId="44" fillId="0" borderId="33" xfId="3" applyFont="1" applyBorder="1" applyAlignment="1">
      <alignment horizontal="center" vertical="center" wrapText="1"/>
    </xf>
    <xf numFmtId="0" fontId="35" fillId="0" borderId="34" xfId="3" applyFont="1" applyBorder="1" applyAlignment="1">
      <alignment horizontal="center" vertical="center" wrapText="1"/>
    </xf>
    <xf numFmtId="0" fontId="35" fillId="0" borderId="35" xfId="3" applyFont="1" applyBorder="1" applyAlignment="1">
      <alignment horizontal="center" vertical="center" wrapText="1"/>
    </xf>
    <xf numFmtId="0" fontId="35" fillId="0" borderId="36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42" fillId="33" borderId="37" xfId="3" applyFont="1" applyFill="1" applyBorder="1" applyAlignment="1">
      <alignment horizontal="center" wrapText="1"/>
    </xf>
    <xf numFmtId="0" fontId="42" fillId="33" borderId="38" xfId="3" applyFont="1" applyFill="1" applyBorder="1" applyAlignment="1">
      <alignment horizontal="center" wrapText="1"/>
    </xf>
    <xf numFmtId="0" fontId="42" fillId="33" borderId="39" xfId="3" applyFont="1" applyFill="1" applyBorder="1" applyAlignment="1">
      <alignment horizontal="center" wrapText="1"/>
    </xf>
    <xf numFmtId="169" fontId="37" fillId="33" borderId="39" xfId="3" applyNumberFormat="1" applyFont="1" applyFill="1" applyBorder="1" applyAlignment="1">
      <alignment horizontal="center" vertical="center"/>
    </xf>
    <xf numFmtId="0" fontId="34" fillId="33" borderId="39" xfId="3" applyFont="1" applyFill="1" applyBorder="1" applyAlignment="1">
      <alignment horizontal="center" vertical="center" textRotation="255"/>
    </xf>
    <xf numFmtId="0" fontId="35" fillId="33" borderId="39" xfId="3" applyFont="1" applyFill="1" applyBorder="1" applyAlignment="1">
      <alignment horizontal="center" vertical="center" wrapText="1"/>
    </xf>
    <xf numFmtId="0" fontId="39" fillId="33" borderId="39" xfId="3" applyFont="1" applyFill="1" applyBorder="1" applyAlignment="1">
      <alignment horizontal="center" vertical="center" wrapText="1"/>
    </xf>
    <xf numFmtId="0" fontId="39" fillId="33" borderId="40" xfId="3" applyFont="1" applyFill="1" applyBorder="1" applyAlignment="1">
      <alignment horizontal="center" vertical="center" textRotation="90" wrapText="1"/>
    </xf>
    <xf numFmtId="0" fontId="45" fillId="0" borderId="7" xfId="3" applyFont="1" applyBorder="1" applyAlignment="1" applyProtection="1">
      <alignment horizontal="center" vertical="center"/>
      <protection locked="0"/>
    </xf>
    <xf numFmtId="0" fontId="45" fillId="3" borderId="41" xfId="3" applyFont="1" applyFill="1" applyBorder="1" applyAlignment="1">
      <alignment horizontal="center" vertical="center"/>
    </xf>
    <xf numFmtId="0" fontId="46" fillId="3" borderId="41" xfId="3" applyFont="1" applyFill="1" applyBorder="1" applyAlignment="1" applyProtection="1">
      <alignment horizontal="center" vertical="center"/>
      <protection locked="0"/>
    </xf>
    <xf numFmtId="18" fontId="47" fillId="3" borderId="41" xfId="3" applyNumberFormat="1" applyFont="1" applyFill="1" applyBorder="1" applyAlignment="1" applyProtection="1">
      <alignment horizontal="center" vertical="center" wrapText="1"/>
      <protection locked="0"/>
    </xf>
    <xf numFmtId="18" fontId="24" fillId="0" borderId="41" xfId="3" applyNumberFormat="1" applyFont="1" applyBorder="1" applyAlignment="1" applyProtection="1">
      <alignment horizontal="center" vertical="center" wrapText="1"/>
      <protection locked="0"/>
    </xf>
    <xf numFmtId="0" fontId="48" fillId="3" borderId="42" xfId="3" applyFont="1" applyFill="1" applyBorder="1" applyAlignment="1" applyProtection="1">
      <alignment horizontal="center" vertical="center" wrapText="1"/>
      <protection locked="0"/>
    </xf>
    <xf numFmtId="15" fontId="49" fillId="3" borderId="9" xfId="3" applyNumberFormat="1" applyFont="1" applyFill="1" applyBorder="1" applyAlignment="1" applyProtection="1">
      <alignment horizontal="center" vertical="center"/>
      <protection locked="0"/>
    </xf>
    <xf numFmtId="0" fontId="45" fillId="3" borderId="42" xfId="3" applyFont="1" applyFill="1" applyBorder="1" applyAlignment="1" applyProtection="1">
      <alignment horizontal="center" vertical="center"/>
      <protection locked="0"/>
    </xf>
    <xf numFmtId="0" fontId="50" fillId="0" borderId="6" xfId="3" applyFont="1" applyBorder="1" applyAlignment="1">
      <alignment horizontal="center" vertical="center"/>
    </xf>
    <xf numFmtId="0" fontId="50" fillId="3" borderId="6" xfId="3" applyFont="1" applyFill="1" applyBorder="1" applyAlignment="1">
      <alignment horizontal="center" vertical="center"/>
    </xf>
    <xf numFmtId="0" fontId="48" fillId="3" borderId="5" xfId="3" applyFont="1" applyFill="1" applyBorder="1" applyAlignment="1" applyProtection="1">
      <alignment vertical="top" wrapText="1"/>
      <protection locked="0"/>
    </xf>
    <xf numFmtId="0" fontId="51" fillId="0" borderId="42" xfId="3" applyFont="1" applyBorder="1" applyAlignment="1">
      <alignment vertical="top"/>
    </xf>
    <xf numFmtId="1" fontId="48" fillId="0" borderId="0" xfId="3" applyNumberFormat="1" applyFont="1"/>
    <xf numFmtId="0" fontId="48" fillId="0" borderId="0" xfId="3" applyFont="1"/>
    <xf numFmtId="0" fontId="52" fillId="3" borderId="5" xfId="3" applyFont="1" applyFill="1" applyBorder="1" applyAlignment="1" applyProtection="1">
      <alignment horizontal="left" vertical="center" wrapText="1"/>
      <protection locked="0"/>
    </xf>
    <xf numFmtId="1" fontId="48" fillId="0" borderId="0" xfId="3" applyNumberFormat="1" applyFont="1" applyAlignment="1">
      <alignment horizontal="center" vertical="center"/>
    </xf>
    <xf numFmtId="0" fontId="48" fillId="0" borderId="0" xfId="3" applyFont="1" applyAlignment="1">
      <alignment horizontal="center" vertical="center"/>
    </xf>
    <xf numFmtId="18" fontId="53" fillId="3" borderId="41" xfId="3" applyNumberFormat="1" applyFont="1" applyFill="1" applyBorder="1" applyAlignment="1" applyProtection="1">
      <alignment horizontal="center" vertical="center" wrapText="1"/>
      <protection locked="0"/>
    </xf>
    <xf numFmtId="0" fontId="45" fillId="3" borderId="41" xfId="3" applyFont="1" applyFill="1" applyBorder="1" applyAlignment="1" applyProtection="1">
      <alignment horizontal="center" vertical="center"/>
      <protection locked="0"/>
    </xf>
    <xf numFmtId="0" fontId="54" fillId="3" borderId="5" xfId="3" applyFont="1" applyFill="1" applyBorder="1" applyAlignment="1" applyProtection="1">
      <alignment vertical="top" wrapText="1"/>
      <protection locked="0"/>
    </xf>
    <xf numFmtId="0" fontId="24" fillId="3" borderId="5" xfId="3" applyFont="1" applyFill="1" applyBorder="1" applyAlignment="1" applyProtection="1">
      <alignment vertical="top" wrapText="1"/>
      <protection locked="0"/>
    </xf>
    <xf numFmtId="0" fontId="55" fillId="3" borderId="41" xfId="3" applyFont="1" applyFill="1" applyBorder="1" applyAlignment="1" applyProtection="1">
      <alignment horizontal="center" vertical="center"/>
      <protection locked="0"/>
    </xf>
    <xf numFmtId="18" fontId="55" fillId="3" borderId="41" xfId="3" applyNumberFormat="1" applyFont="1" applyFill="1" applyBorder="1" applyAlignment="1" applyProtection="1">
      <alignment horizontal="center" vertical="center" wrapText="1"/>
      <protection locked="0"/>
    </xf>
    <xf numFmtId="18" fontId="56" fillId="3" borderId="42" xfId="3" applyNumberFormat="1" applyFont="1" applyFill="1" applyBorder="1" applyAlignment="1" applyProtection="1">
      <alignment horizontal="center" vertical="center" wrapText="1"/>
      <protection locked="0"/>
    </xf>
    <xf numFmtId="0" fontId="57" fillId="3" borderId="42" xfId="3" applyFont="1" applyFill="1" applyBorder="1" applyAlignment="1" applyProtection="1">
      <alignment horizontal="center" vertical="center" wrapText="1"/>
      <protection locked="0"/>
    </xf>
    <xf numFmtId="0" fontId="55" fillId="3" borderId="41" xfId="3" applyFont="1" applyFill="1" applyBorder="1" applyAlignment="1">
      <alignment horizontal="center" vertical="center"/>
    </xf>
    <xf numFmtId="15" fontId="58" fillId="3" borderId="9" xfId="3" applyNumberFormat="1" applyFont="1" applyFill="1" applyBorder="1" applyAlignment="1" applyProtection="1">
      <alignment horizontal="center" vertical="center"/>
      <protection locked="0"/>
    </xf>
    <xf numFmtId="0" fontId="55" fillId="3" borderId="42" xfId="3" applyFont="1" applyFill="1" applyBorder="1" applyAlignment="1" applyProtection="1">
      <alignment horizontal="center" vertical="center"/>
      <protection locked="0"/>
    </xf>
    <xf numFmtId="0" fontId="57" fillId="3" borderId="5" xfId="3" applyFont="1" applyFill="1" applyBorder="1" applyAlignment="1" applyProtection="1">
      <alignment vertical="top" wrapText="1"/>
      <protection locked="0"/>
    </xf>
    <xf numFmtId="18" fontId="24" fillId="3" borderId="41" xfId="3" applyNumberFormat="1" applyFont="1" applyFill="1" applyBorder="1" applyAlignment="1" applyProtection="1">
      <alignment horizontal="center" vertical="center" wrapText="1"/>
      <protection locked="0"/>
    </xf>
    <xf numFmtId="0" fontId="45" fillId="3" borderId="42" xfId="3" applyFont="1" applyFill="1" applyBorder="1" applyAlignment="1" applyProtection="1">
      <alignment horizontal="center" vertical="center" wrapText="1"/>
      <protection locked="0"/>
    </xf>
    <xf numFmtId="15" fontId="45" fillId="3" borderId="9" xfId="3" applyNumberFormat="1" applyFont="1" applyFill="1" applyBorder="1" applyAlignment="1" applyProtection="1">
      <alignment horizontal="center" vertical="center"/>
      <protection locked="0"/>
    </xf>
    <xf numFmtId="0" fontId="59" fillId="3" borderId="6" xfId="3" applyFont="1" applyFill="1" applyBorder="1" applyAlignment="1">
      <alignment horizontal="center" vertical="center"/>
    </xf>
    <xf numFmtId="0" fontId="45" fillId="3" borderId="5" xfId="3" applyFont="1" applyFill="1" applyBorder="1" applyAlignment="1" applyProtection="1">
      <alignment vertical="center" wrapText="1"/>
      <protection locked="0"/>
    </xf>
    <xf numFmtId="18" fontId="53" fillId="3" borderId="42" xfId="3" applyNumberFormat="1" applyFont="1" applyFill="1" applyBorder="1" applyAlignment="1" applyProtection="1">
      <alignment horizontal="center" vertical="center" wrapText="1"/>
      <protection locked="0"/>
    </xf>
    <xf numFmtId="15" fontId="49" fillId="3" borderId="5" xfId="3" applyNumberFormat="1" applyFont="1" applyFill="1" applyBorder="1" applyAlignment="1" applyProtection="1">
      <alignment horizontal="center" vertical="center"/>
      <protection locked="0"/>
    </xf>
    <xf numFmtId="18" fontId="47" fillId="0" borderId="41" xfId="3" applyNumberFormat="1" applyFont="1" applyBorder="1" applyAlignment="1" applyProtection="1">
      <alignment horizontal="center" vertical="center" wrapText="1"/>
      <protection locked="0"/>
    </xf>
    <xf numFmtId="18" fontId="53" fillId="0" borderId="42" xfId="3" applyNumberFormat="1" applyFont="1" applyBorder="1" applyAlignment="1" applyProtection="1">
      <alignment horizontal="center" vertical="center" wrapText="1"/>
      <protection locked="0"/>
    </xf>
    <xf numFmtId="0" fontId="48" fillId="0" borderId="42" xfId="3" applyFont="1" applyBorder="1" applyAlignment="1" applyProtection="1">
      <alignment horizontal="center" vertical="center" wrapText="1"/>
      <protection locked="0"/>
    </xf>
    <xf numFmtId="0" fontId="45" fillId="0" borderId="41" xfId="3" applyFont="1" applyBorder="1" applyAlignment="1">
      <alignment horizontal="center" vertical="center"/>
    </xf>
    <xf numFmtId="15" fontId="49" fillId="32" borderId="9" xfId="3" applyNumberFormat="1" applyFont="1" applyFill="1" applyBorder="1" applyAlignment="1" applyProtection="1">
      <alignment horizontal="center" vertical="center"/>
      <protection locked="0"/>
    </xf>
    <xf numFmtId="15" fontId="49" fillId="0" borderId="5" xfId="3" applyNumberFormat="1" applyFont="1" applyBorder="1" applyAlignment="1" applyProtection="1">
      <alignment horizontal="center" vertical="center"/>
      <protection locked="0"/>
    </xf>
    <xf numFmtId="0" fontId="45" fillId="0" borderId="42" xfId="3" applyFont="1" applyBorder="1" applyAlignment="1" applyProtection="1">
      <alignment horizontal="center" vertical="center"/>
      <protection locked="0"/>
    </xf>
    <xf numFmtId="0" fontId="48" fillId="0" borderId="5" xfId="3" applyFont="1" applyBorder="1" applyAlignment="1" applyProtection="1">
      <alignment vertical="top" wrapText="1"/>
      <protection locked="0"/>
    </xf>
    <xf numFmtId="0" fontId="45" fillId="0" borderId="41" xfId="3" applyFont="1" applyBorder="1" applyAlignment="1" applyProtection="1">
      <alignment horizontal="center" vertical="center"/>
      <protection locked="0"/>
    </xf>
    <xf numFmtId="0" fontId="54" fillId="0" borderId="5" xfId="3" applyFont="1" applyBorder="1" applyAlignment="1" applyProtection="1">
      <alignment vertical="top" wrapText="1"/>
      <protection locked="0"/>
    </xf>
    <xf numFmtId="0" fontId="34" fillId="0" borderId="7" xfId="3" applyFont="1" applyBorder="1" applyAlignment="1" applyProtection="1">
      <alignment horizontal="center" vertical="center"/>
      <protection locked="0"/>
    </xf>
    <xf numFmtId="0" fontId="35" fillId="0" borderId="41" xfId="3" applyFont="1" applyBorder="1" applyAlignment="1">
      <alignment horizontal="center" vertical="center"/>
    </xf>
    <xf numFmtId="0" fontId="38" fillId="0" borderId="5" xfId="3" applyFont="1" applyBorder="1" applyAlignment="1" applyProtection="1">
      <alignment horizontal="center" vertical="center"/>
      <protection locked="0"/>
    </xf>
    <xf numFmtId="0" fontId="38" fillId="0" borderId="43" xfId="3" applyFont="1" applyBorder="1" applyAlignment="1" applyProtection="1">
      <alignment horizontal="center" vertical="center"/>
      <protection locked="0"/>
    </xf>
    <xf numFmtId="18" fontId="38" fillId="0" borderId="5" xfId="3" applyNumberFormat="1" applyFont="1" applyBorder="1" applyAlignment="1" applyProtection="1">
      <alignment horizontal="left" vertical="center" wrapText="1"/>
      <protection locked="0"/>
    </xf>
    <xf numFmtId="18" fontId="38" fillId="0" borderId="42" xfId="3" applyNumberFormat="1" applyFont="1" applyBorder="1" applyAlignment="1" applyProtection="1">
      <alignment horizontal="center" vertical="center" wrapText="1"/>
      <protection locked="0"/>
    </xf>
    <xf numFmtId="0" fontId="38" fillId="0" borderId="44" xfId="3" applyFont="1" applyBorder="1" applyAlignment="1" applyProtection="1">
      <alignment horizontal="center" vertical="center" wrapText="1"/>
      <protection locked="0"/>
    </xf>
    <xf numFmtId="0" fontId="35" fillId="0" borderId="42" xfId="3" applyFont="1" applyBorder="1" applyAlignment="1">
      <alignment horizontal="center" vertical="center"/>
    </xf>
    <xf numFmtId="15" fontId="35" fillId="32" borderId="16" xfId="3" applyNumberFormat="1" applyFont="1" applyFill="1" applyBorder="1" applyAlignment="1" applyProtection="1">
      <alignment horizontal="center" vertical="center"/>
      <protection locked="0"/>
    </xf>
    <xf numFmtId="15" fontId="35" fillId="32" borderId="45" xfId="3" applyNumberFormat="1" applyFont="1" applyFill="1" applyBorder="1" applyAlignment="1" applyProtection="1">
      <alignment horizontal="center" vertical="center"/>
      <protection locked="0"/>
    </xf>
    <xf numFmtId="15" fontId="35" fillId="0" borderId="16" xfId="3" applyNumberFormat="1" applyFont="1" applyBorder="1" applyAlignment="1" applyProtection="1">
      <alignment horizontal="center" vertical="center"/>
      <protection locked="0"/>
    </xf>
    <xf numFmtId="0" fontId="34" fillId="0" borderId="46" xfId="3" applyFont="1" applyBorder="1" applyAlignment="1" applyProtection="1">
      <alignment horizontal="center" vertical="center"/>
      <protection locked="0"/>
    </xf>
    <xf numFmtId="0" fontId="60" fillId="0" borderId="6" xfId="3" applyFont="1" applyBorder="1" applyAlignment="1">
      <alignment horizontal="center" vertical="center"/>
    </xf>
    <xf numFmtId="0" fontId="38" fillId="0" borderId="16" xfId="3" applyFont="1" applyBorder="1" applyAlignment="1" applyProtection="1">
      <alignment vertical="top" wrapText="1"/>
      <protection locked="0"/>
    </xf>
    <xf numFmtId="0" fontId="61" fillId="0" borderId="46" xfId="3" applyFont="1" applyBorder="1" applyAlignment="1">
      <alignment vertical="top"/>
    </xf>
    <xf numFmtId="1" fontId="34" fillId="0" borderId="0" xfId="3" applyNumberFormat="1" applyFont="1"/>
    <xf numFmtId="0" fontId="34" fillId="0" borderId="0" xfId="3" applyFont="1" applyAlignment="1">
      <alignment vertical="center"/>
    </xf>
    <xf numFmtId="0" fontId="43" fillId="0" borderId="11" xfId="3" applyFont="1" applyBorder="1" applyAlignment="1">
      <alignment vertical="center"/>
    </xf>
    <xf numFmtId="0" fontId="43" fillId="0" borderId="0" xfId="3" applyFont="1" applyAlignment="1">
      <alignment vertical="center"/>
    </xf>
    <xf numFmtId="0" fontId="34" fillId="0" borderId="0" xfId="3" applyFont="1" applyAlignment="1">
      <alignment horizontal="center" vertical="center"/>
    </xf>
    <xf numFmtId="0" fontId="34" fillId="0" borderId="0" xfId="3" applyFont="1" applyAlignment="1" applyProtection="1">
      <alignment vertical="center"/>
      <protection locked="0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vertical="center"/>
    </xf>
    <xf numFmtId="0" fontId="34" fillId="0" borderId="0" xfId="3" applyFont="1" applyProtection="1">
      <protection locked="0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27" fillId="4" borderId="1" xfId="0" applyFont="1" applyFill="1" applyBorder="1" applyAlignment="1" applyProtection="1">
      <alignment horizontal="center" vertical="center"/>
      <protection locked="0"/>
    </xf>
    <xf numFmtId="0" fontId="12" fillId="29" borderId="7" xfId="0" applyFont="1" applyFill="1" applyBorder="1" applyAlignment="1" applyProtection="1">
      <alignment horizontal="center"/>
      <protection locked="0"/>
    </xf>
    <xf numFmtId="0" fontId="12" fillId="29" borderId="8" xfId="0" applyFont="1" applyFill="1" applyBorder="1" applyAlignment="1" applyProtection="1">
      <alignment horizontal="center"/>
      <protection locked="0"/>
    </xf>
    <xf numFmtId="0" fontId="10" fillId="9" borderId="7" xfId="0" applyFont="1" applyFill="1" applyBorder="1" applyAlignment="1" applyProtection="1">
      <alignment horizontal="center"/>
      <protection locked="0"/>
    </xf>
    <xf numFmtId="0" fontId="10" fillId="9" borderId="8" xfId="0" applyFont="1" applyFill="1" applyBorder="1" applyAlignment="1" applyProtection="1">
      <alignment horizontal="center"/>
      <protection locked="0"/>
    </xf>
    <xf numFmtId="0" fontId="12" fillId="21" borderId="7" xfId="0" applyFont="1" applyFill="1" applyBorder="1" applyAlignment="1" applyProtection="1">
      <alignment horizontal="center"/>
      <protection locked="0"/>
    </xf>
    <xf numFmtId="0" fontId="12" fillId="21" borderId="8" xfId="0" applyFont="1" applyFill="1" applyBorder="1" applyAlignment="1" applyProtection="1">
      <alignment horizontal="center"/>
      <protection locked="0"/>
    </xf>
    <xf numFmtId="0" fontId="29" fillId="0" borderId="9" xfId="7" applyFont="1" applyBorder="1" applyAlignment="1">
      <alignment horizontal="center" vertical="center"/>
    </xf>
    <xf numFmtId="0" fontId="35" fillId="0" borderId="11" xfId="3" applyFont="1" applyBorder="1" applyAlignment="1">
      <alignment horizontal="center" vertical="center" wrapText="1"/>
    </xf>
    <xf numFmtId="0" fontId="35" fillId="0" borderId="0" xfId="3" applyFont="1" applyAlignment="1">
      <alignment horizontal="center" vertical="center" wrapText="1"/>
    </xf>
    <xf numFmtId="0" fontId="39" fillId="0" borderId="24" xfId="3" applyFont="1" applyBorder="1" applyAlignment="1">
      <alignment horizontal="center" vertical="center" textRotation="90" wrapText="1"/>
    </xf>
    <xf numFmtId="0" fontId="39" fillId="0" borderId="28" xfId="3" applyFont="1" applyBorder="1" applyAlignment="1">
      <alignment horizontal="center" vertical="center" textRotation="90" wrapText="1"/>
    </xf>
    <xf numFmtId="0" fontId="35" fillId="32" borderId="21" xfId="3" applyFont="1" applyFill="1" applyBorder="1" applyAlignment="1" applyProtection="1">
      <alignment horizontal="center" vertical="center" wrapText="1"/>
      <protection locked="0"/>
    </xf>
    <xf numFmtId="0" fontId="35" fillId="32" borderId="22" xfId="3" applyFont="1" applyFill="1" applyBorder="1" applyAlignment="1" applyProtection="1">
      <alignment horizontal="center" vertical="center" wrapText="1"/>
      <protection locked="0"/>
    </xf>
    <xf numFmtId="0" fontId="35" fillId="32" borderId="23" xfId="3" applyFont="1" applyFill="1" applyBorder="1" applyAlignment="1" applyProtection="1">
      <alignment horizontal="center" vertical="center" wrapText="1"/>
      <protection locked="0"/>
    </xf>
    <xf numFmtId="169" fontId="37" fillId="32" borderId="10" xfId="3" applyNumberFormat="1" applyFont="1" applyFill="1" applyBorder="1" applyAlignment="1">
      <alignment horizontal="center" vertical="center"/>
    </xf>
    <xf numFmtId="169" fontId="37" fillId="32" borderId="12" xfId="3" applyNumberFormat="1" applyFont="1" applyFill="1" applyBorder="1" applyAlignment="1">
      <alignment horizontal="center" vertical="center"/>
    </xf>
    <xf numFmtId="0" fontId="38" fillId="0" borderId="7" xfId="3" applyFont="1" applyBorder="1" applyAlignment="1">
      <alignment horizontal="center" vertical="center" wrapText="1"/>
    </xf>
    <xf numFmtId="0" fontId="34" fillId="0" borderId="7" xfId="3" applyFont="1" applyBorder="1" applyAlignment="1">
      <alignment horizontal="center" vertical="center" wrapText="1"/>
    </xf>
    <xf numFmtId="0" fontId="39" fillId="0" borderId="24" xfId="3" applyFont="1" applyBorder="1" applyAlignment="1">
      <alignment horizontal="center" vertical="center" wrapText="1"/>
    </xf>
    <xf numFmtId="0" fontId="42" fillId="0" borderId="28" xfId="3" applyFont="1" applyBorder="1" applyAlignment="1">
      <alignment horizontal="center" wrapText="1"/>
    </xf>
    <xf numFmtId="0" fontId="39" fillId="0" borderId="26" xfId="3" applyFont="1" applyBorder="1" applyAlignment="1">
      <alignment horizontal="center" vertical="center" wrapText="1"/>
    </xf>
    <xf numFmtId="0" fontId="39" fillId="0" borderId="27" xfId="3" applyFont="1" applyBorder="1" applyAlignment="1">
      <alignment horizontal="center" vertical="center" wrapText="1"/>
    </xf>
    <xf numFmtId="0" fontId="40" fillId="0" borderId="24" xfId="3" applyFont="1" applyBorder="1" applyAlignment="1">
      <alignment horizontal="center" vertical="center" wrapText="1"/>
    </xf>
    <xf numFmtId="0" fontId="40" fillId="0" borderId="32" xfId="3" applyFont="1" applyBorder="1" applyAlignment="1">
      <alignment horizontal="center" vertical="center" wrapText="1"/>
    </xf>
    <xf numFmtId="0" fontId="35" fillId="0" borderId="24" xfId="3" applyFont="1" applyBorder="1" applyAlignment="1">
      <alignment horizontal="center" vertical="center" textRotation="255" wrapText="1"/>
    </xf>
    <xf numFmtId="0" fontId="34" fillId="0" borderId="28" xfId="3" applyFont="1" applyBorder="1" applyAlignment="1">
      <alignment horizontal="center" vertical="center" textRotation="255"/>
    </xf>
    <xf numFmtId="0" fontId="39" fillId="0" borderId="10" xfId="3" applyFont="1" applyBorder="1" applyAlignment="1">
      <alignment horizontal="center" vertical="center" wrapText="1"/>
    </xf>
    <xf numFmtId="0" fontId="39" fillId="0" borderId="11" xfId="3" applyFont="1" applyBorder="1" applyAlignment="1">
      <alignment horizontal="center" vertical="center" wrapText="1"/>
    </xf>
    <xf numFmtId="0" fontId="39" fillId="0" borderId="12" xfId="3" applyFont="1" applyBorder="1" applyAlignment="1">
      <alignment horizontal="center" vertical="center" wrapText="1"/>
    </xf>
    <xf numFmtId="0" fontId="41" fillId="0" borderId="24" xfId="3" applyFont="1" applyBorder="1" applyAlignment="1">
      <alignment horizontal="center" vertical="center" textRotation="255" wrapText="1"/>
    </xf>
    <xf numFmtId="0" fontId="25" fillId="0" borderId="28" xfId="3" applyBorder="1" applyAlignment="1">
      <alignment horizontal="center" vertical="center" textRotation="255"/>
    </xf>
  </cellXfs>
  <cellStyles count="9">
    <cellStyle name="%" xfId="3" xr:uid="{00000000-0005-0000-0000-000000000000}"/>
    <cellStyle name="Dziesiętny" xfId="1" builtinId="3"/>
    <cellStyle name="Hiperłącze 2" xfId="5" xr:uid="{00000000-0005-0000-0000-000003000000}"/>
    <cellStyle name="Normalny" xfId="0" builtinId="0"/>
    <cellStyle name="Normalny 2 2 2" xfId="4" xr:uid="{00000000-0005-0000-0000-000005000000}"/>
    <cellStyle name="Normalny 3" xfId="8" xr:uid="{00000000-0005-0000-0000-000006000000}"/>
    <cellStyle name="Normalny 8" xfId="7" xr:uid="{00000000-0005-0000-0000-000007000000}"/>
    <cellStyle name="Normalny 9" xfId="6" xr:uid="{00000000-0005-0000-0000-000008000000}"/>
    <cellStyle name="Procentowy" xfId="2" builtinId="5"/>
  </cellStyles>
  <dxfs count="126"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51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ndense val="0"/>
        <extend val="0"/>
        <color indexed="57"/>
      </font>
      <fill>
        <patternFill>
          <bgColor indexed="57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color rgb="FF49A982"/>
      </font>
      <fill>
        <patternFill>
          <bgColor rgb="FF439F8B"/>
        </patternFill>
      </fill>
    </dxf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 val="0"/>
        <i val="0"/>
        <condense val="0"/>
        <extend val="0"/>
        <color indexed="9"/>
      </font>
      <fill>
        <patternFill>
          <bgColor indexed="57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ill>
        <patternFill>
          <bgColor indexed="9"/>
        </patternFill>
      </fill>
    </dxf>
    <dxf>
      <font>
        <b val="0"/>
        <i val="0"/>
        <condense val="0"/>
        <extend val="0"/>
        <color indexed="10"/>
      </font>
      <fill>
        <patternFill>
          <bgColor indexed="13"/>
        </patternFill>
      </fill>
    </dxf>
    <dxf>
      <font>
        <condense val="0"/>
        <extend val="0"/>
        <color auto="1"/>
      </font>
      <fill>
        <patternFill patternType="solid">
          <bgColor indexed="43"/>
        </patternFill>
      </fill>
    </dxf>
    <dxf>
      <font>
        <condense val="0"/>
        <extend val="0"/>
        <color auto="1"/>
      </font>
      <fill>
        <patternFill patternType="solid">
          <bgColor indexed="51"/>
        </patternFill>
      </fill>
    </dxf>
    <dxf>
      <font>
        <b val="0"/>
        <i val="0"/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55"/>
      </font>
      <fill>
        <patternFill>
          <bgColor indexed="42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55"/>
      </font>
      <fill>
        <patternFill>
          <bgColor indexed="42"/>
        </patternFill>
      </fill>
    </dxf>
  </dxfs>
  <tableStyles count="0" defaultTableStyle="TableStyleMedium2" defaultPivotStyle="PivotStyleLight16"/>
  <colors>
    <mruColors>
      <color rgb="FFD4ECBA"/>
      <color rgb="FF49A982"/>
      <color rgb="FF409E6F"/>
      <color rgb="FFE8D1FF"/>
      <color rgb="FF439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RADAR_A01-S02'!$D$73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RADAR_A01-S02'!$D$74:$D$88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C-41F3-89D4-B99F3A46A8C4}"/>
            </c:ext>
          </c:extLst>
        </c:ser>
        <c:ser>
          <c:idx val="1"/>
          <c:order val="1"/>
          <c:tx>
            <c:strRef>
              <c:f>'BOS RADAR_A01-S02'!$E$73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RADAR_A01-S02'!$E$74:$E$88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7C-41F3-89D4-B99F3A46A8C4}"/>
            </c:ext>
          </c:extLst>
        </c:ser>
        <c:ser>
          <c:idx val="2"/>
          <c:order val="2"/>
          <c:tx>
            <c:strRef>
              <c:f>'BOS RADAR_A01-S02'!$R$73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RADAR_A01-S02'!$R$74:$R$88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7C-41F3-89D4-B99F3A46A8C4}"/>
            </c:ext>
          </c:extLst>
        </c:ser>
        <c:ser>
          <c:idx val="3"/>
          <c:order val="3"/>
          <c:tx>
            <c:strRef>
              <c:f>'BOS RADAR_A01-S02'!$S$73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RADAR_A01-S02'!$S$74:$S$88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7C-41F3-89D4-B99F3A46A8C4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RADAR_A01-S02'!$D$11:$D$28</c:f>
              <c:strCache>
                <c:ptCount val="18"/>
                <c:pt idx="0">
                  <c:v>Średni wynik audytu 5S/obszar/kwartał</c:v>
                </c:pt>
                <c:pt idx="1">
                  <c:v>LT - Lead time od zgłoszenia do zakończenia/wdrożenia pomysłu - KAIZEN</c:v>
                </c:pt>
                <c:pt idx="2">
                  <c:v>Savings - Hard (HAP BU impact) [k EURO[</c:v>
                </c:pt>
                <c:pt idx="3">
                  <c:v>Savings - Soft (no HAP BU impact) [k EURO]</c:v>
                </c:pt>
                <c:pt idx="4">
                  <c:v>Terminowość realizacji zadań w 3 procesach Analizy, Testy i Zmiany</c:v>
                </c:pt>
                <c:pt idx="5">
                  <c:v>Terminowość realizacji projektów taktycznych i strategicznych </c:v>
                </c:pt>
                <c:pt idx="7">
                  <c:v>OTD non ikea </c:v>
                </c:pt>
                <c:pt idx="8">
                  <c:v>Plan sprzedażowy </c:v>
                </c:pt>
                <c:pt idx="9">
                  <c:v>Ilość zgłoszeń reklamacji NON - IKEA </c:v>
                </c:pt>
                <c:pt idx="10">
                  <c:v>PCD - Purchasing Cost Development</c:v>
                </c:pt>
                <c:pt idx="11">
                  <c:v>Terminowość nowych wdrożeń </c:v>
                </c:pt>
                <c:pt idx="13">
                  <c:v>Ilość nowych projektów rozwojowych vs ilość zaakceptowanych projektów</c:v>
                </c:pt>
                <c:pt idx="14">
                  <c:v>Terminowość nowych wdrożeń </c:v>
                </c:pt>
                <c:pt idx="15">
                  <c:v>OTD IKEA</c:v>
                </c:pt>
                <c:pt idx="17">
                  <c:v>Dostępność/ Availability  surowca </c:v>
                </c:pt>
              </c:strCache>
            </c:strRef>
          </c:cat>
          <c:val>
            <c:numRef>
              <c:f>'BOS RADAR_A01-S02'!$W$11:$W$27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7C-41F3-89D4-B99F3A46A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460656"/>
        <c:axId val="440461048"/>
      </c:radarChart>
      <c:catAx>
        <c:axId val="4404606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1048"/>
        <c:crosses val="autoZero"/>
        <c:auto val="0"/>
        <c:lblAlgn val="ctr"/>
        <c:lblOffset val="100"/>
        <c:noMultiLvlLbl val="0"/>
      </c:catAx>
      <c:valAx>
        <c:axId val="440461048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460656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RADAR_A01-S02'!$AA$73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RADAR_A01-S02'!$AA$74:$AA$90</c15:sqref>
                  </c15:fullRef>
                </c:ext>
              </c:extLst>
              <c:f>('BOS RADAR_A01-S02'!$AA$74:$AA$87,'BOS RADAR_A01-S02'!$AA$89:$AA$90)</c:f>
              <c:numCache>
                <c:formatCode>0%</c:formatCode>
                <c:ptCount val="16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  <c:pt idx="15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39-4CF4-876C-7C255AF67622}"/>
            </c:ext>
          </c:extLst>
        </c:ser>
        <c:ser>
          <c:idx val="1"/>
          <c:order val="1"/>
          <c:tx>
            <c:strRef>
              <c:f>'BOS RADAR_A01-S02'!$AB$73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RADAR_A01-S02'!$AB$74:$AB$90</c15:sqref>
                  </c15:fullRef>
                </c:ext>
              </c:extLst>
              <c:f>('BOS RADAR_A01-S02'!$AB$74:$AB$87,'BOS RADAR_A01-S02'!$AB$89:$AB$90)</c:f>
              <c:numCache>
                <c:formatCode>0%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39-4CF4-876C-7C255AF67622}"/>
            </c:ext>
          </c:extLst>
        </c:ser>
        <c:ser>
          <c:idx val="2"/>
          <c:order val="2"/>
          <c:tx>
            <c:strRef>
              <c:f>'BOS RADAR_A01-S02'!$AO$73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RADAR_A01-S02'!$AO$74:$AO$90</c15:sqref>
                  </c15:fullRef>
                </c:ext>
              </c:extLst>
              <c:f>('BOS RADAR_A01-S02'!$AO$74:$AO$87,'BOS RADAR_A01-S02'!$AO$89:$AO$90)</c:f>
              <c:numCache>
                <c:formatCode>0%</c:formatCode>
                <c:ptCount val="16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39-4CF4-876C-7C255AF67622}"/>
            </c:ext>
          </c:extLst>
        </c:ser>
        <c:ser>
          <c:idx val="3"/>
          <c:order val="3"/>
          <c:tx>
            <c:strRef>
              <c:f>'BOS RADAR_A01-S02'!$AP$73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RADAR_A01-S02'!$AP$74:$AP$90</c15:sqref>
                  </c15:fullRef>
                </c:ext>
              </c:extLst>
              <c:f>('BOS RADAR_A01-S02'!$AP$74:$AP$87,'BOS RADAR_A01-S02'!$AP$89:$AP$90)</c:f>
              <c:numCache>
                <c:formatCode>0%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39-4CF4-876C-7C255AF67622}"/>
            </c:ext>
          </c:extLst>
        </c:ser>
        <c:ser>
          <c:idx val="4"/>
          <c:order val="4"/>
          <c:tx>
            <c:v>Actuals</c:v>
          </c:tx>
          <c:spPr>
            <a:noFill/>
            <a:ln w="57150">
              <a:solidFill>
                <a:srgbClr val="00B0F0"/>
              </a:solidFill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'BOS RADAR_A01-S02'!$AA$11:$AA$28</c15:sqref>
                  </c15:fullRef>
                </c:ext>
              </c:extLst>
              <c:f>('BOS RADAR_A01-S02'!$AA$11:$AA$24,'BOS RADAR_A01-S02'!$AA$26:$AA$28)</c:f>
              <c:strCache>
                <c:ptCount val="17"/>
                <c:pt idx="0">
                  <c:v>MG_OEE</c:v>
                </c:pt>
                <c:pt idx="1">
                  <c:v>MG_Accuracy </c:v>
                </c:pt>
                <c:pt idx="2">
                  <c:v>MG_Plan Fullfilment  </c:v>
                </c:pt>
                <c:pt idx="3">
                  <c:v>MG_SH/DH</c:v>
                </c:pt>
                <c:pt idx="4">
                  <c:v>Warehouse RM wydajność </c:v>
                </c:pt>
                <c:pt idx="5">
                  <c:v>Warehouse RM wydajność  R</c:v>
                </c:pt>
                <c:pt idx="6">
                  <c:v>Warehouse FG wydajność IKEA</c:v>
                </c:pt>
                <c:pt idx="7">
                  <c:v>Warehouse FG wydajność non  IKEA</c:v>
                </c:pt>
                <c:pt idx="8">
                  <c:v>EQU - poziom wypełnienia aut IKEA</c:v>
                </c:pt>
                <c:pt idx="9">
                  <c:v>IQM IKEA</c:v>
                </c:pt>
                <c:pt idx="10">
                  <c:v>COPQ non IKEA</c:v>
                </c:pt>
                <c:pt idx="11">
                  <c:v>IMPROV. IQM %</c:v>
                </c:pt>
                <c:pt idx="12">
                  <c:v>Ilość zaakceptowanych reklamacji NON IKEA </c:v>
                </c:pt>
                <c:pt idx="13">
                  <c:v>Stopień realizacji planu auditów</c:v>
                </c:pt>
                <c:pt idx="14">
                  <c:v>Terminowość dat sprawdzenia sprzętu kontrolno - pomiarowego</c:v>
                </c:pt>
                <c:pt idx="15">
                  <c:v>realizacja planu zatudnienia</c:v>
                </c:pt>
                <c:pt idx="16">
                  <c:v>stopień realizacji planu szkoleń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'BOS RADAR_A01-S02'!$AS$11:$AS$28</c15:sqref>
                  </c15:fullRef>
                </c:ext>
              </c:extLst>
              <c:f>('BOS RADAR_A01-S02'!$AS$11:$AS$24,'BOS RADAR_A01-S02'!$AS$26:$AS$28)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39-4CF4-876C-7C255AF67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3512"/>
        <c:axId val="440650376"/>
      </c:radarChart>
      <c:catAx>
        <c:axId val="4406535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0376"/>
        <c:crosses val="autoZero"/>
        <c:auto val="0"/>
        <c:lblAlgn val="ctr"/>
        <c:lblOffset val="100"/>
        <c:noMultiLvlLbl val="0"/>
      </c:catAx>
      <c:valAx>
        <c:axId val="440650376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3512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BOS YTD RADAR </a:t>
            </a:r>
            <a:r>
              <a:rPr lang="pl-PL" i="1"/>
              <a:t>PLANT NAME</a:t>
            </a:r>
          </a:p>
        </c:rich>
      </c:tx>
      <c:layout>
        <c:manualLayout>
          <c:xMode val="edge"/>
          <c:yMode val="edge"/>
          <c:x val="1.2053887454939502E-3"/>
          <c:y val="1.77705298429659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245989304812835"/>
          <c:y val="9.8546119738647062E-2"/>
          <c:w val="0.53726651790203817"/>
          <c:h val="0.80188619390118743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RADAR_S02-S06'!$D$70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RADAR_S02-S06'!$D$71:$D$85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2F-445C-9112-8AA8408FC2D2}"/>
            </c:ext>
          </c:extLst>
        </c:ser>
        <c:ser>
          <c:idx val="1"/>
          <c:order val="1"/>
          <c:tx>
            <c:strRef>
              <c:f>'BOS RADAR_S02-S06'!$E$70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RADAR_S02-S06'!$E$71:$E$85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2F-445C-9112-8AA8408FC2D2}"/>
            </c:ext>
          </c:extLst>
        </c:ser>
        <c:ser>
          <c:idx val="2"/>
          <c:order val="2"/>
          <c:tx>
            <c:strRef>
              <c:f>'BOS RADAR_S02-S06'!$R$70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RADAR_S02-S06'!$R$71:$R$85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2F-445C-9112-8AA8408FC2D2}"/>
            </c:ext>
          </c:extLst>
        </c:ser>
        <c:ser>
          <c:idx val="3"/>
          <c:order val="3"/>
          <c:tx>
            <c:strRef>
              <c:f>'BOS RADAR_S02-S06'!$S$70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RADAR_S02-S06'!$S$71:$S$85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2F-445C-9112-8AA8408FC2D2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RADAR_S02-S06'!$D$10:$D$24</c:f>
              <c:strCache>
                <c:ptCount val="15"/>
                <c:pt idx="0">
                  <c:v>stopień realizacji budżetu szkoleń</c:v>
                </c:pt>
                <c:pt idx="1">
                  <c:v>Absencja krótka &lt; 1 tydzień  </c:v>
                </c:pt>
                <c:pt idx="2">
                  <c:v>Absencja długa &gt; 2 tygodnie</c:v>
                </c:pt>
                <c:pt idx="3">
                  <c:v>Dostępność serwerów zarządzanych lokalnie</c:v>
                </c:pt>
                <c:pt idx="4">
                  <c:v>Max czas reakcji od zgłoszenia</c:v>
                </c:pt>
                <c:pt idx="5">
                  <c:v>Max  czas rozwiązania problemu od zgłoszenia   </c:v>
                </c:pt>
                <c:pt idx="6">
                  <c:v>Dostępnosć maszyn (dostępność techniczna TA)</c:v>
                </c:pt>
                <c:pt idx="7">
                  <c:v>terminowość odbioru odpadów </c:v>
                </c:pt>
                <c:pt idx="8">
                  <c:v>WWE  energia el.
(wskaźnik wydajności energetycznej) - stosunek zużycia energii elektrycznej do wyprodukowanych jednostek [GJ/ tys. szt.]</c:v>
                </c:pt>
                <c:pt idx="9">
                  <c:v>WWE gaz
(wskaźnik wydajności energetycznej) - stosunek zużycia gazu do stopniodni</c:v>
                </c:pt>
                <c:pt idx="10">
                  <c:v>GHG IKEA</c:v>
                </c:pt>
                <c:pt idx="11">
                  <c:v>Odpadowość 
[odpady Mg/wyprodukowane tys.szt]</c:v>
                </c:pt>
                <c:pt idx="12">
                  <c:v>PPM dostawców / Supplier PPM</c:v>
                </c:pt>
                <c:pt idx="13">
                  <c:v>Ocena dostawców </c:v>
                </c:pt>
                <c:pt idx="14">
                  <c:v>Ilosć reklamacji do dostawców </c:v>
                </c:pt>
              </c:strCache>
            </c:strRef>
          </c:cat>
          <c:val>
            <c:numRef>
              <c:f>'BOS RADAR_S02-S06'!$W$10:$W$24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2F-445C-9112-8AA8408FC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652728"/>
        <c:axId val="438164984"/>
      </c:radarChart>
      <c:catAx>
        <c:axId val="44065272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164984"/>
        <c:crosses val="autoZero"/>
        <c:auto val="0"/>
        <c:lblAlgn val="ctr"/>
        <c:lblOffset val="100"/>
        <c:noMultiLvlLbl val="0"/>
      </c:catAx>
      <c:valAx>
        <c:axId val="438164984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065272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1" i="0" u="sng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 sz="1800" b="1" i="0" u="sng" baseline="0">
                <a:solidFill>
                  <a:srgbClr val="0000FF"/>
                </a:solidFill>
                <a:effectLst/>
              </a:rPr>
              <a:t>BOS YTD RADAR </a:t>
            </a:r>
            <a:r>
              <a:rPr lang="pl-PL" sz="1800" b="1" i="1" u="sng" baseline="0">
                <a:solidFill>
                  <a:srgbClr val="0000FF"/>
                </a:solidFill>
                <a:effectLst/>
              </a:rPr>
              <a:t>PLANT NAME</a:t>
            </a:r>
            <a:endParaRPr lang="pl-PL" i="1">
              <a:solidFill>
                <a:srgbClr val="0000FF"/>
              </a:solidFill>
              <a:effectLst/>
            </a:endParaRPr>
          </a:p>
        </c:rich>
      </c:tx>
      <c:layout>
        <c:manualLayout>
          <c:xMode val="edge"/>
          <c:yMode val="edge"/>
          <c:x val="4.9554013875123884E-3"/>
          <c:y val="1.79153412275078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0128855016209105"/>
          <c:y val="6.1889250814332247E-2"/>
          <c:w val="0.54013901262611719"/>
          <c:h val="0.8876221498371335"/>
        </c:manualLayout>
      </c:layout>
      <c:radarChart>
        <c:radarStyle val="filled"/>
        <c:varyColors val="0"/>
        <c:ser>
          <c:idx val="0"/>
          <c:order val="0"/>
          <c:tx>
            <c:strRef>
              <c:f>'BOS RADAR_S02-S06'!$AA$70</c:f>
              <c:strCache>
                <c:ptCount val="1"/>
                <c:pt idx="0">
                  <c:v>Limit</c:v>
                </c:pt>
              </c:strCache>
            </c:strRef>
          </c:tx>
          <c:spPr>
            <a:solidFill>
              <a:srgbClr val="93F5A1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RADAR_S02-S06'!$AA$71:$AA$85</c:f>
              <c:numCache>
                <c:formatCode>0%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1.2</c:v>
                </c:pt>
                <c:pt idx="4">
                  <c:v>1.2</c:v>
                </c:pt>
                <c:pt idx="5">
                  <c:v>1.2</c:v>
                </c:pt>
                <c:pt idx="6">
                  <c:v>1.2</c:v>
                </c:pt>
                <c:pt idx="7">
                  <c:v>1.2</c:v>
                </c:pt>
                <c:pt idx="8">
                  <c:v>1.2</c:v>
                </c:pt>
                <c:pt idx="9">
                  <c:v>1.2</c:v>
                </c:pt>
                <c:pt idx="10">
                  <c:v>1.2</c:v>
                </c:pt>
                <c:pt idx="11">
                  <c:v>1.2</c:v>
                </c:pt>
                <c:pt idx="12">
                  <c:v>1.2</c:v>
                </c:pt>
                <c:pt idx="13">
                  <c:v>1.2</c:v>
                </c:pt>
                <c:pt idx="14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96-42CE-BB06-2BA530516809}"/>
            </c:ext>
          </c:extLst>
        </c:ser>
        <c:ser>
          <c:idx val="1"/>
          <c:order val="1"/>
          <c:tx>
            <c:strRef>
              <c:f>'BOS RADAR_S02-S06'!$AN$70</c:f>
              <c:strCache>
                <c:ptCount val="1"/>
                <c:pt idx="0">
                  <c:v>Score 125</c:v>
                </c:pt>
              </c:strCache>
            </c:strRef>
          </c:tx>
          <c:spPr>
            <a:solidFill>
              <a:srgbClr val="FFFF7D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RADAR_S02-S06'!$AN$71:$AN$85</c:f>
              <c:numCache>
                <c:formatCode>0%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96-42CE-BB06-2BA530516809}"/>
            </c:ext>
          </c:extLst>
        </c:ser>
        <c:ser>
          <c:idx val="2"/>
          <c:order val="2"/>
          <c:tx>
            <c:strRef>
              <c:f>'BOS RADAR_S02-S06'!$AO$70</c:f>
              <c:strCache>
                <c:ptCount val="1"/>
                <c:pt idx="0">
                  <c:v>Score100</c:v>
                </c:pt>
              </c:strCache>
            </c:strRef>
          </c:tx>
          <c:spPr>
            <a:solidFill>
              <a:srgbClr val="FF8080"/>
            </a:solidFill>
            <a:ln w="3175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RADAR_S02-S06'!$AO$71:$AO$85</c:f>
              <c:numCache>
                <c:formatCode>0%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96-42CE-BB06-2BA530516809}"/>
            </c:ext>
          </c:extLst>
        </c:ser>
        <c:ser>
          <c:idx val="3"/>
          <c:order val="3"/>
          <c:tx>
            <c:strRef>
              <c:f>'BOS RADAR_S02-S06'!$AP$70</c:f>
              <c:strCache>
                <c:ptCount val="1"/>
                <c:pt idx="0">
                  <c:v>Score 0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RADAR_S02-S06'!$AP$71:$AP$85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96-42CE-BB06-2BA530516809}"/>
            </c:ext>
          </c:extLst>
        </c:ser>
        <c:ser>
          <c:idx val="4"/>
          <c:order val="4"/>
          <c:tx>
            <c:v>Actuals</c:v>
          </c:tx>
          <c:spPr>
            <a:noFill/>
            <a:ln w="38100">
              <a:solidFill>
                <a:srgbClr val="0000FF"/>
              </a:solidFill>
              <a:prstDash val="solid"/>
            </a:ln>
          </c:spPr>
          <c:cat>
            <c:strRef>
              <c:f>'BOS RADAR_S02-S06'!$AA$10:$AA$24</c:f>
              <c:strCache>
                <c:ptCount val="6"/>
                <c:pt idx="0">
                  <c:v>Redukcja LTI do 4 wypadków rocznie (o 20% mniej niż w stosunku do roku 2023)</c:v>
                </c:pt>
                <c:pt idx="1">
                  <c:v>50% wzrost do min. 340 zgłoszeń TF3-TF6 oraz Kaizen BHP w 2024 w programie START HAP BHP</c:v>
                </c:pt>
                <c:pt idx="2">
                  <c:v>ROB_OEE</c:v>
                </c:pt>
                <c:pt idx="3">
                  <c:v>ROB_Accuracy </c:v>
                </c:pt>
                <c:pt idx="4">
                  <c:v>ROB_Plan Fullfilment  </c:v>
                </c:pt>
                <c:pt idx="5">
                  <c:v>ROB_SH/DH</c:v>
                </c:pt>
              </c:strCache>
            </c:strRef>
          </c:cat>
          <c:val>
            <c:numRef>
              <c:f>'BOS RADAR_S02-S06'!$AT$10:$AT$24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96-42CE-BB06-2BA530516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4493488"/>
        <c:axId val="524492312"/>
      </c:radarChart>
      <c:catAx>
        <c:axId val="524493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2312"/>
        <c:crosses val="autoZero"/>
        <c:auto val="0"/>
        <c:lblAlgn val="ctr"/>
        <c:lblOffset val="100"/>
        <c:noMultiLvlLbl val="0"/>
      </c:catAx>
      <c:valAx>
        <c:axId val="524492312"/>
        <c:scaling>
          <c:orientation val="minMax"/>
          <c:max val="1.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80008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24493488"/>
        <c:crosses val="autoZero"/>
        <c:crossBetween val="between"/>
        <c:majorUnit val="0.2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176892</xdr:colOff>
      <xdr:row>33</xdr:row>
      <xdr:rowOff>145868</xdr:rowOff>
    </xdr:from>
    <xdr:to>
      <xdr:col>22</xdr:col>
      <xdr:colOff>71391</xdr:colOff>
      <xdr:row>66</xdr:row>
      <xdr:rowOff>15965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EDFE50DE-D8B7-42BA-BC95-41315EE27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633987</xdr:colOff>
      <xdr:row>33</xdr:row>
      <xdr:rowOff>119470</xdr:rowOff>
    </xdr:from>
    <xdr:to>
      <xdr:col>45</xdr:col>
      <xdr:colOff>421067</xdr:colOff>
      <xdr:row>66</xdr:row>
      <xdr:rowOff>42635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BFB6A0F7-35DD-4EC4-BBA0-F4EAF4669B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31</xdr:row>
      <xdr:rowOff>57150</xdr:rowOff>
    </xdr:from>
    <xdr:to>
      <xdr:col>22</xdr:col>
      <xdr:colOff>95249</xdr:colOff>
      <xdr:row>63</xdr:row>
      <xdr:rowOff>123825</xdr:rowOff>
    </xdr:to>
    <xdr:graphicFrame macro="">
      <xdr:nvGraphicFramePr>
        <xdr:cNvPr id="2" name="Wykres 62">
          <a:extLst>
            <a:ext uri="{FF2B5EF4-FFF2-40B4-BE49-F238E27FC236}">
              <a16:creationId xmlns:a16="http://schemas.microsoft.com/office/drawing/2014/main" id="{A9942338-D797-4970-9530-86843EFA3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762000</xdr:colOff>
      <xdr:row>31</xdr:row>
      <xdr:rowOff>44450</xdr:rowOff>
    </xdr:from>
    <xdr:to>
      <xdr:col>45</xdr:col>
      <xdr:colOff>127000</xdr:colOff>
      <xdr:row>63</xdr:row>
      <xdr:rowOff>149225</xdr:rowOff>
    </xdr:to>
    <xdr:graphicFrame macro="">
      <xdr:nvGraphicFramePr>
        <xdr:cNvPr id="3" name="Wykres 63">
          <a:extLst>
            <a:ext uri="{FF2B5EF4-FFF2-40B4-BE49-F238E27FC236}">
              <a16:creationId xmlns:a16="http://schemas.microsoft.com/office/drawing/2014/main" id="{573AAE07-1ACB-4A74-A169-87D81354E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0.73115</cdr:x>
      <cdr:y>0.36405</cdr:y>
    </cdr:from>
    <cdr:to>
      <cdr:x>0.73115</cdr:x>
      <cdr:y>0.36601</cdr:y>
    </cdr:to>
    <cdr:sp macro="" textlink="">
      <cdr:nvSpPr>
        <cdr:cNvPr id="71681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6262" y="2053884"/>
          <a:ext cx="2066120" cy="8482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  <cdr:relSizeAnchor xmlns:cdr="http://schemas.openxmlformats.org/drawingml/2006/chartDrawing">
    <cdr:from>
      <cdr:x>0.41764</cdr:x>
      <cdr:y>0.6961</cdr:y>
    </cdr:from>
    <cdr:to>
      <cdr:x>0.90264</cdr:x>
      <cdr:y>0.7652</cdr:y>
    </cdr:to>
    <cdr:sp macro="" textlink="">
      <cdr:nvSpPr>
        <cdr:cNvPr id="7168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528144" y="4391057"/>
          <a:ext cx="4676885" cy="485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0.73248</cdr:x>
      <cdr:y>0.35463</cdr:y>
    </cdr:from>
    <cdr:to>
      <cdr:x>0.9901</cdr:x>
      <cdr:y>0.47465</cdr:y>
    </cdr:to>
    <cdr:sp macro="" textlink="">
      <cdr:nvSpPr>
        <cdr:cNvPr id="798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1250" y="1906365"/>
          <a:ext cx="2066925" cy="8471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0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57150</xdr:rowOff>
    </xdr:from>
    <xdr:to>
      <xdr:col>6</xdr:col>
      <xdr:colOff>0</xdr:colOff>
      <xdr:row>3</xdr:row>
      <xdr:rowOff>209550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07696E-391E-4EDE-B343-CEC07A0950DE}"/>
            </a:ext>
          </a:extLst>
        </xdr:cNvPr>
        <xdr:cNvSpPr>
          <a:spLocks noChangeArrowheads="1"/>
        </xdr:cNvSpPr>
      </xdr:nvSpPr>
      <xdr:spPr bwMode="auto">
        <a:xfrm>
          <a:off x="9420225" y="1543050"/>
          <a:ext cx="0" cy="152400"/>
        </a:xfrm>
        <a:prstGeom prst="rect">
          <a:avLst/>
        </a:prstGeom>
        <a:solidFill>
          <a:srgbClr val="FF99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141514</xdr:colOff>
      <xdr:row>2</xdr:row>
      <xdr:rowOff>65313</xdr:rowOff>
    </xdr:from>
    <xdr:to>
      <xdr:col>4</xdr:col>
      <xdr:colOff>1315638</xdr:colOff>
      <xdr:row>2</xdr:row>
      <xdr:rowOff>551360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BD7E030-E28B-4970-A354-F5026CB81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8339" y="951138"/>
          <a:ext cx="1850399" cy="48604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styna Kuchniczak" id="{8AC8DE91-8055-4D33-BF48-78E0CB7620A2}" userId="S::GJKU1@ha-ad.net::4eef81d9-457f-431c-840d-e166bc2803ae" providerId="AD"/>
</personList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3" dT="2022-05-16T06:57:44.87" personId="{8AC8DE91-8055-4D33-BF48-78E0CB7620A2}" id="{0563A31A-4872-4338-A571-71D6A12807B9}">
    <text>98% na kwartał</text>
  </threadedComment>
  <threadedComment ref="AO23" dT="2022-05-16T06:57:44.87" personId="{8AC8DE91-8055-4D33-BF48-78E0CB7620A2}" id="{D45D5908-4CFE-48CB-8D6A-A388482453B0}">
    <text>98% na kwartał</text>
  </threadedComment>
  <threadedComment ref="R25" dT="2022-05-16T06:59:55.65" personId="{8AC8DE91-8055-4D33-BF48-78E0CB7620A2}" id="{2D0F71FA-288E-4BDD-AB27-C10E421B1708}">
    <text>oszczędności dające w skali roku 1 mln złotych</text>
  </threadedComment>
  <threadedComment ref="AO25" dT="2022-05-16T06:59:55.65" personId="{8AC8DE91-8055-4D33-BF48-78E0CB7620A2}" id="{63CB1049-9648-44B8-AE81-388CD885F023}">
    <text>oszczędności dające w skali roku 1 mln złotych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T110"/>
  <sheetViews>
    <sheetView showGridLines="0" tabSelected="1" showRuler="0" zoomScale="60" zoomScaleNormal="60" zoomScaleSheetLayoutView="5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0.109375" style="3" customWidth="1"/>
    <col min="5" max="13" width="10.88671875" style="3" customWidth="1"/>
    <col min="14" max="14" width="12.5546875" style="3" customWidth="1"/>
    <col min="15" max="20" width="10.88671875" style="3" customWidth="1"/>
    <col min="21" max="21" width="11.88671875" style="3" customWidth="1"/>
    <col min="22" max="22" width="10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7.109375" style="1" customWidth="1"/>
    <col min="47" max="47" width="2.109375" style="1" customWidth="1"/>
    <col min="48" max="16384" width="11.88671875" style="1"/>
  </cols>
  <sheetData>
    <row r="1" spans="1:46" ht="15.75" x14ac:dyDescent="0.25">
      <c r="A1" s="243" t="s">
        <v>118</v>
      </c>
      <c r="B1" s="243" t="s">
        <v>151</v>
      </c>
      <c r="C1" s="243"/>
      <c r="D1" s="243"/>
      <c r="E1" s="243" t="s">
        <v>119</v>
      </c>
      <c r="F1" s="244">
        <v>45695</v>
      </c>
    </row>
    <row r="2" spans="1:46" x14ac:dyDescent="0.2">
      <c r="C2" s="156" t="s">
        <v>105</v>
      </c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</row>
    <row r="3" spans="1:46" x14ac:dyDescent="0.2"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AT3" s="155" t="s">
        <v>85</v>
      </c>
    </row>
    <row r="4" spans="1:46" ht="15" customHeight="1" x14ac:dyDescent="0.2">
      <c r="B4" s="351" t="s">
        <v>104</v>
      </c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2"/>
      <c r="Y4" s="352"/>
      <c r="Z4" s="352"/>
      <c r="AA4" s="352"/>
      <c r="AB4" s="352"/>
      <c r="AC4" s="352"/>
      <c r="AD4" s="352"/>
      <c r="AE4" s="352"/>
      <c r="AF4" s="352"/>
      <c r="AG4" s="352"/>
      <c r="AH4" s="352"/>
      <c r="AI4" s="352"/>
      <c r="AJ4" s="352"/>
      <c r="AK4" s="352"/>
      <c r="AL4" s="352"/>
      <c r="AM4" s="352"/>
      <c r="AN4" s="352"/>
      <c r="AO4" s="352"/>
      <c r="AP4" s="352"/>
      <c r="AQ4" s="352"/>
      <c r="AR4" s="352"/>
      <c r="AS4" s="352"/>
      <c r="AT4" s="353"/>
    </row>
    <row r="5" spans="1:46" ht="15" customHeight="1" x14ac:dyDescent="0.2">
      <c r="B5" s="354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  <c r="R5" s="355"/>
      <c r="S5" s="355"/>
      <c r="T5" s="355"/>
      <c r="U5" s="355"/>
      <c r="V5" s="355"/>
      <c r="W5" s="355"/>
      <c r="X5" s="355"/>
      <c r="Y5" s="355"/>
      <c r="Z5" s="355"/>
      <c r="AA5" s="355"/>
      <c r="AB5" s="355"/>
      <c r="AC5" s="355"/>
      <c r="AD5" s="355"/>
      <c r="AE5" s="355"/>
      <c r="AF5" s="355"/>
      <c r="AG5" s="355"/>
      <c r="AH5" s="355"/>
      <c r="AI5" s="355"/>
      <c r="AJ5" s="355"/>
      <c r="AK5" s="355"/>
      <c r="AL5" s="355"/>
      <c r="AM5" s="355"/>
      <c r="AN5" s="355"/>
      <c r="AO5" s="355"/>
      <c r="AP5" s="355"/>
      <c r="AQ5" s="355"/>
      <c r="AR5" s="355"/>
      <c r="AS5" s="355"/>
      <c r="AT5" s="356"/>
    </row>
    <row r="6" spans="1:46" ht="23.25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6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</row>
    <row r="7" spans="1:46" ht="23.25" x14ac:dyDescent="0.35">
      <c r="B7" s="357" t="str">
        <f>C2</f>
        <v>YTD yearly 20XX</v>
      </c>
      <c r="C7" s="357"/>
      <c r="D7" s="357"/>
      <c r="E7" s="357"/>
      <c r="F7" s="357"/>
      <c r="G7" s="357"/>
      <c r="H7" s="357"/>
      <c r="I7" s="357"/>
      <c r="J7" s="357"/>
      <c r="K7" s="357"/>
      <c r="L7" s="357"/>
      <c r="M7" s="357"/>
      <c r="N7" s="357"/>
      <c r="O7" s="357"/>
      <c r="P7" s="357"/>
      <c r="Q7" s="357"/>
      <c r="R7" s="357"/>
      <c r="S7" s="357"/>
      <c r="T7" s="357"/>
      <c r="U7" s="357"/>
      <c r="V7" s="357"/>
      <c r="W7" s="357"/>
      <c r="X7" s="6"/>
      <c r="Y7" s="357" t="str">
        <f>B7</f>
        <v>YTD yearly 20XX</v>
      </c>
      <c r="Z7" s="357"/>
      <c r="AA7" s="357"/>
      <c r="AB7" s="357"/>
      <c r="AC7" s="357"/>
      <c r="AD7" s="357"/>
      <c r="AE7" s="357"/>
      <c r="AF7" s="357"/>
      <c r="AG7" s="357"/>
      <c r="AH7" s="357"/>
      <c r="AI7" s="357"/>
      <c r="AJ7" s="357"/>
      <c r="AK7" s="357"/>
      <c r="AL7" s="357"/>
      <c r="AM7" s="357"/>
      <c r="AN7" s="357"/>
      <c r="AO7" s="357"/>
      <c r="AP7" s="357"/>
      <c r="AQ7" s="357"/>
      <c r="AR7" s="357"/>
      <c r="AS7" s="357"/>
      <c r="AT7" s="357"/>
    </row>
    <row r="8" spans="1:46" s="7" customFormat="1" ht="23.25" x14ac:dyDescent="0.35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</row>
    <row r="9" spans="1:46" ht="18" x14ac:dyDescent="0.25"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2"/>
      <c r="T9" s="13"/>
      <c r="W9" s="7"/>
      <c r="Y9" s="7"/>
      <c r="Z9" s="7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2"/>
      <c r="AQ9" s="13"/>
    </row>
    <row r="10" spans="1:46" s="14" customFormat="1" ht="34.5" customHeight="1" x14ac:dyDescent="0.2">
      <c r="B10" s="349" t="s">
        <v>0</v>
      </c>
      <c r="C10" s="350"/>
      <c r="D10" s="15" t="s">
        <v>1</v>
      </c>
      <c r="E10" s="158" t="s">
        <v>106</v>
      </c>
      <c r="F10" s="158" t="s">
        <v>107</v>
      </c>
      <c r="G10" s="158" t="s">
        <v>108</v>
      </c>
      <c r="H10" s="158" t="s">
        <v>109</v>
      </c>
      <c r="I10" s="158" t="s">
        <v>110</v>
      </c>
      <c r="J10" s="158" t="s">
        <v>111</v>
      </c>
      <c r="K10" s="158" t="s">
        <v>112</v>
      </c>
      <c r="L10" s="158" t="s">
        <v>113</v>
      </c>
      <c r="M10" s="158" t="s">
        <v>114</v>
      </c>
      <c r="N10" s="158" t="s">
        <v>115</v>
      </c>
      <c r="O10" s="158" t="s">
        <v>116</v>
      </c>
      <c r="P10" s="158" t="s">
        <v>117</v>
      </c>
      <c r="Q10" s="162" t="s">
        <v>75</v>
      </c>
      <c r="R10" s="15" t="s">
        <v>2</v>
      </c>
      <c r="S10" s="16">
        <v>1</v>
      </c>
      <c r="T10" s="16">
        <v>0.8</v>
      </c>
      <c r="U10" s="17">
        <v>0</v>
      </c>
      <c r="V10" s="18" t="s">
        <v>3</v>
      </c>
      <c r="W10" s="19"/>
      <c r="X10" s="20"/>
      <c r="Y10" s="349" t="str">
        <f>B10</f>
        <v>Process numer</v>
      </c>
      <c r="Z10" s="350"/>
      <c r="AA10" s="15" t="str">
        <f>D10</f>
        <v>YTD Indicator Metric</v>
      </c>
      <c r="AB10" s="158">
        <v>45292</v>
      </c>
      <c r="AC10" s="158">
        <v>45323</v>
      </c>
      <c r="AD10" s="158">
        <v>45352</v>
      </c>
      <c r="AE10" s="158">
        <v>45383</v>
      </c>
      <c r="AF10" s="158">
        <v>45413</v>
      </c>
      <c r="AG10" s="158">
        <v>45444</v>
      </c>
      <c r="AH10" s="158">
        <v>45474</v>
      </c>
      <c r="AI10" s="158">
        <v>45505</v>
      </c>
      <c r="AJ10" s="158">
        <v>45536</v>
      </c>
      <c r="AK10" s="158">
        <v>45566</v>
      </c>
      <c r="AL10" s="158">
        <v>45597</v>
      </c>
      <c r="AM10" s="158">
        <v>45627</v>
      </c>
      <c r="AN10" s="159" t="str">
        <f t="shared" ref="AN10" si="0">Q10</f>
        <v>Yearly Result</v>
      </c>
      <c r="AO10" s="15" t="str">
        <f t="shared" ref="AO10:AS10" si="1">R10</f>
        <v>Target</v>
      </c>
      <c r="AP10" s="16">
        <f t="shared" si="1"/>
        <v>1</v>
      </c>
      <c r="AQ10" s="16">
        <f t="shared" si="1"/>
        <v>0.8</v>
      </c>
      <c r="AR10" s="17">
        <f t="shared" si="1"/>
        <v>0</v>
      </c>
      <c r="AS10" s="18" t="str">
        <f t="shared" si="1"/>
        <v>Actual 
Score</v>
      </c>
    </row>
    <row r="11" spans="1:46" ht="21.75" customHeight="1" x14ac:dyDescent="0.25">
      <c r="A11" s="21" t="s">
        <v>4</v>
      </c>
      <c r="B11" s="22" t="s">
        <v>5</v>
      </c>
      <c r="C11" s="23"/>
      <c r="D11" s="24" t="s">
        <v>6</v>
      </c>
      <c r="E11" s="25"/>
      <c r="F11" s="25"/>
      <c r="G11" s="25"/>
      <c r="H11" s="25"/>
      <c r="I11" s="25"/>
      <c r="J11" s="25"/>
      <c r="K11" s="25"/>
      <c r="L11" s="25"/>
      <c r="M11" s="25"/>
      <c r="N11" s="207"/>
      <c r="O11" s="207"/>
      <c r="P11" s="207"/>
      <c r="Q11" s="163"/>
      <c r="R11" s="26"/>
      <c r="S11" s="27"/>
      <c r="T11" s="27"/>
      <c r="U11" s="27"/>
      <c r="V11" s="160" t="e">
        <f>IF((Q11-U11)/(S11-U11)&lt;0,0,IF((Q11-U11)/(S11-U11)&gt;D74,D74,(Q11-U11)/(S11-U11)))</f>
        <v>#DIV/0!</v>
      </c>
      <c r="W11" s="29" t="e">
        <f t="shared" ref="W11" si="2">IF(V11&gt;140%,140%,V11)</f>
        <v>#DIV/0!</v>
      </c>
      <c r="X11" s="30"/>
      <c r="Y11" s="31" t="s">
        <v>86</v>
      </c>
      <c r="Z11" s="32"/>
      <c r="AA11" s="24" t="s">
        <v>92</v>
      </c>
      <c r="AB11" s="27"/>
      <c r="AC11" s="27"/>
      <c r="AD11" s="27"/>
      <c r="AE11" s="27"/>
      <c r="AF11" s="200"/>
      <c r="AG11" s="200"/>
      <c r="AH11" s="200"/>
      <c r="AI11" s="200"/>
      <c r="AJ11" s="200"/>
      <c r="AK11" s="200"/>
      <c r="AL11" s="200"/>
      <c r="AM11" s="27"/>
      <c r="AN11" s="219"/>
      <c r="AO11" s="33"/>
      <c r="AP11" s="34"/>
      <c r="AQ11" s="34"/>
      <c r="AR11" s="35"/>
      <c r="AS11" s="161" t="e">
        <f>AN11/AO11</f>
        <v>#DIV/0!</v>
      </c>
      <c r="AT11" s="36" t="e">
        <f>AS11</f>
        <v>#DIV/0!</v>
      </c>
    </row>
    <row r="12" spans="1:46" ht="42" customHeight="1" x14ac:dyDescent="0.25">
      <c r="A12" s="21" t="s">
        <v>8</v>
      </c>
      <c r="B12" s="22" t="s">
        <v>5</v>
      </c>
      <c r="C12" s="23"/>
      <c r="D12" s="37" t="s">
        <v>7</v>
      </c>
      <c r="E12" s="38"/>
      <c r="F12" s="38"/>
      <c r="G12" s="38"/>
      <c r="H12" s="38"/>
      <c r="I12" s="38"/>
      <c r="J12" s="38"/>
      <c r="K12" s="38"/>
      <c r="L12" s="38"/>
      <c r="M12" s="38"/>
      <c r="N12" s="157"/>
      <c r="O12" s="157"/>
      <c r="P12" s="157"/>
      <c r="Q12" s="164"/>
      <c r="R12" s="39"/>
      <c r="S12" s="40"/>
      <c r="T12" s="40"/>
      <c r="U12" s="38"/>
      <c r="V12" s="196" t="e">
        <f>IF((Q12-U12)/(S12-U12)&lt;0,0,IF((Q12-U12)/(S12-U12)&gt;D75,D75,(Q12-U12)/(S12-U12)))</f>
        <v>#DIV/0!</v>
      </c>
      <c r="W12" s="29" t="e">
        <f>IF(V12&gt;140%,140%,V12)</f>
        <v>#DIV/0!</v>
      </c>
      <c r="X12" s="30"/>
      <c r="Y12" s="31" t="s">
        <v>86</v>
      </c>
      <c r="Z12" s="32"/>
      <c r="AA12" s="41" t="s">
        <v>93</v>
      </c>
      <c r="AB12" s="27"/>
      <c r="AC12" s="27"/>
      <c r="AD12" s="27"/>
      <c r="AE12" s="27"/>
      <c r="AF12" s="200"/>
      <c r="AG12" s="200"/>
      <c r="AH12" s="27"/>
      <c r="AI12" s="200"/>
      <c r="AJ12" s="200"/>
      <c r="AK12" s="200"/>
      <c r="AL12" s="200"/>
      <c r="AM12" s="200"/>
      <c r="AN12" s="219"/>
      <c r="AO12" s="33"/>
      <c r="AP12" s="34"/>
      <c r="AQ12" s="34"/>
      <c r="AR12" s="28"/>
      <c r="AS12" s="174" t="e">
        <f>IF((AN12-AR12)/(AP12-AR12)&lt;0,0,IF((AN12-AR12)/(AP12-AR12)&gt;AA75,AA75,(AN12-AR12)/(AP12-AR12)))</f>
        <v>#DIV/0!</v>
      </c>
      <c r="AT12" s="36" t="e">
        <f>AS12</f>
        <v>#DIV/0!</v>
      </c>
    </row>
    <row r="13" spans="1:46" ht="16.5" customHeight="1" x14ac:dyDescent="0.25">
      <c r="B13" s="22" t="s">
        <v>5</v>
      </c>
      <c r="C13" s="23"/>
      <c r="D13" s="42" t="s">
        <v>101</v>
      </c>
      <c r="E13" s="35"/>
      <c r="F13" s="35"/>
      <c r="G13" s="35"/>
      <c r="H13" s="35"/>
      <c r="I13" s="35"/>
      <c r="J13" s="35"/>
      <c r="K13" s="35"/>
      <c r="L13" s="35"/>
      <c r="M13" s="35"/>
      <c r="N13" s="223"/>
      <c r="O13" s="223"/>
      <c r="P13" s="223"/>
      <c r="Q13" s="191"/>
      <c r="R13" s="222"/>
      <c r="S13" s="35"/>
      <c r="T13" s="35"/>
      <c r="U13" s="35"/>
      <c r="V13" s="161" t="e">
        <f>IF((Q13-U13)/(S13-U13)&lt;0,0,IF((Q13-U13)/(S13-U13)&gt;D75,D75,(Q13-U13)/(S13-U13)))</f>
        <v>#DIV/0!</v>
      </c>
      <c r="W13" s="29" t="e">
        <f>IF(V14&gt;140%,140%,V14)</f>
        <v>#DIV/0!</v>
      </c>
      <c r="X13" s="30"/>
      <c r="Y13" s="31" t="s">
        <v>86</v>
      </c>
      <c r="Z13" s="32"/>
      <c r="AA13" s="42" t="s">
        <v>94</v>
      </c>
      <c r="AB13" s="27"/>
      <c r="AC13" s="27"/>
      <c r="AD13" s="27"/>
      <c r="AE13" s="27"/>
      <c r="AF13" s="200"/>
      <c r="AG13" s="200"/>
      <c r="AH13" s="27"/>
      <c r="AI13" s="200"/>
      <c r="AJ13" s="200"/>
      <c r="AK13" s="200"/>
      <c r="AL13" s="200"/>
      <c r="AM13" s="200"/>
      <c r="AN13" s="219"/>
      <c r="AO13" s="43"/>
      <c r="AP13" s="34"/>
      <c r="AQ13" s="34"/>
      <c r="AR13" s="34"/>
      <c r="AS13" s="174" t="e">
        <f>IF((AN13-AR13)/(AP13-AR13)&lt;0,0,IF((AN13-AR13)/(AP13-AR13)&gt;AA76,AA76,(AN13-AR13)/(AP13-AR13)))</f>
        <v>#DIV/0!</v>
      </c>
      <c r="AT13" s="36" t="e">
        <f t="shared" ref="AT13:AT28" si="3">AS13</f>
        <v>#DIV/0!</v>
      </c>
    </row>
    <row r="14" spans="1:46" ht="15.75" x14ac:dyDescent="0.25">
      <c r="A14" s="21" t="s">
        <v>8</v>
      </c>
      <c r="B14" s="22" t="s">
        <v>5</v>
      </c>
      <c r="C14" s="23"/>
      <c r="D14" s="42" t="s">
        <v>102</v>
      </c>
      <c r="E14" s="35"/>
      <c r="F14" s="35"/>
      <c r="G14" s="35"/>
      <c r="H14" s="35"/>
      <c r="I14" s="35"/>
      <c r="J14" s="35"/>
      <c r="K14" s="35"/>
      <c r="L14" s="35"/>
      <c r="M14" s="35"/>
      <c r="N14" s="223"/>
      <c r="O14" s="223"/>
      <c r="P14" s="223"/>
      <c r="Q14" s="191"/>
      <c r="R14" s="222"/>
      <c r="S14" s="35"/>
      <c r="T14" s="35"/>
      <c r="U14" s="35"/>
      <c r="V14" s="161" t="e">
        <f>IF((Q14-U14)/(S14-U14)&lt;0,0,IF((Q14-U14)/(S14-U14)&gt;D76,D76,(Q14-U14)/(S14-U14)))</f>
        <v>#DIV/0!</v>
      </c>
      <c r="W14" s="29" t="e">
        <f>IF(V15&gt;140%,140%,V15)</f>
        <v>#DIV/0!</v>
      </c>
      <c r="X14" s="30"/>
      <c r="Y14" s="31" t="s">
        <v>86</v>
      </c>
      <c r="Z14" s="32"/>
      <c r="AA14" s="42" t="s">
        <v>95</v>
      </c>
      <c r="AB14" s="27"/>
      <c r="AC14" s="27"/>
      <c r="AD14" s="27"/>
      <c r="AE14" s="27"/>
      <c r="AF14" s="200"/>
      <c r="AG14" s="200"/>
      <c r="AH14" s="27"/>
      <c r="AI14" s="200"/>
      <c r="AJ14" s="200"/>
      <c r="AK14" s="27"/>
      <c r="AL14" s="27"/>
      <c r="AM14" s="27"/>
      <c r="AN14" s="219"/>
      <c r="AO14" s="47"/>
      <c r="AP14" s="46"/>
      <c r="AQ14" s="46"/>
      <c r="AR14" s="46"/>
      <c r="AS14" s="196" t="e">
        <f>IF((AN14-AR14)/(AP14-AR14)&lt;0,0,IF((AN14-AR14)/(AP14-AR14)&gt;AA77,AA77,(AN14-AR14)/(AP14-AR14)))</f>
        <v>#DIV/0!</v>
      </c>
      <c r="AT14" s="36" t="e">
        <f t="shared" si="3"/>
        <v>#DIV/0!</v>
      </c>
    </row>
    <row r="15" spans="1:46" ht="31.5" x14ac:dyDescent="0.25">
      <c r="A15" s="21" t="s">
        <v>4</v>
      </c>
      <c r="B15" s="22" t="s">
        <v>5</v>
      </c>
      <c r="C15" s="23"/>
      <c r="D15" s="41" t="s">
        <v>9</v>
      </c>
      <c r="E15" s="44"/>
      <c r="F15" s="44"/>
      <c r="G15" s="44"/>
      <c r="H15" s="44"/>
      <c r="I15" s="44"/>
      <c r="J15" s="44"/>
      <c r="K15" s="44"/>
      <c r="L15" s="44"/>
      <c r="M15" s="44"/>
      <c r="N15" s="204"/>
      <c r="O15" s="204"/>
      <c r="P15" s="204"/>
      <c r="Q15" s="165"/>
      <c r="R15" s="45"/>
      <c r="S15" s="44"/>
      <c r="T15" s="44"/>
      <c r="U15" s="28"/>
      <c r="V15" s="160" t="e">
        <f>IF((Q15-U15)/(S15-U15)&lt;0,0,IF((Q15-U15)/(S15-U15)&gt;D77,D77,(Q15-U15)/(S15-U15)))</f>
        <v>#DIV/0!</v>
      </c>
      <c r="W15" s="29" t="e">
        <f>IF(V16&gt;140%,140%,V16)</f>
        <v>#DIV/0!</v>
      </c>
      <c r="X15" s="30"/>
      <c r="Y15" s="48" t="s">
        <v>11</v>
      </c>
      <c r="Z15" s="49"/>
      <c r="AA15" s="42" t="s">
        <v>12</v>
      </c>
      <c r="AB15" s="40"/>
      <c r="AC15" s="40"/>
      <c r="AD15" s="40"/>
      <c r="AE15" s="185"/>
      <c r="AF15" s="185"/>
      <c r="AG15" s="38"/>
      <c r="AH15" s="38"/>
      <c r="AI15" s="38"/>
      <c r="AJ15" s="38"/>
      <c r="AK15" s="38"/>
      <c r="AL15" s="38"/>
      <c r="AM15" s="38"/>
      <c r="AN15" s="171"/>
      <c r="AO15" s="39"/>
      <c r="AP15" s="40"/>
      <c r="AQ15" s="40"/>
      <c r="AR15" s="38"/>
      <c r="AS15" s="161" t="e">
        <f>IF((AN15-AR15)/(AP15-AR15)&lt;0,0,IF((AN15-AR15)/(AP15-AR15)&gt;AA78,AA78,(AN15-AR15)/(AP15-AR15)))</f>
        <v>#DIV/0!</v>
      </c>
      <c r="AT15" s="36" t="e">
        <f t="shared" si="3"/>
        <v>#DIV/0!</v>
      </c>
    </row>
    <row r="16" spans="1:46" ht="31.5" x14ac:dyDescent="0.25">
      <c r="A16" s="21" t="s">
        <v>4</v>
      </c>
      <c r="B16" s="22" t="s">
        <v>5</v>
      </c>
      <c r="C16" s="23"/>
      <c r="D16" s="41" t="s">
        <v>10</v>
      </c>
      <c r="E16" s="44"/>
      <c r="F16" s="44"/>
      <c r="G16" s="44"/>
      <c r="H16" s="44"/>
      <c r="I16" s="44"/>
      <c r="J16" s="44"/>
      <c r="K16" s="44"/>
      <c r="L16" s="44"/>
      <c r="M16" s="44"/>
      <c r="N16" s="204"/>
      <c r="O16" s="204"/>
      <c r="P16" s="204"/>
      <c r="Q16" s="166"/>
      <c r="R16" s="45"/>
      <c r="S16" s="44"/>
      <c r="T16" s="44"/>
      <c r="U16" s="27"/>
      <c r="V16" s="161" t="e">
        <f>IF((Q16-U16)/(S16-U16)&lt;0,0,IF((Q16-U16)/(S16-U16)&gt;D78,D78,(Q16-U16)/(S16-U16)))</f>
        <v>#DIV/0!</v>
      </c>
      <c r="W16" s="29"/>
      <c r="X16" s="30"/>
      <c r="Y16" s="48" t="s">
        <v>11</v>
      </c>
      <c r="Z16" s="49"/>
      <c r="AA16" s="42" t="s">
        <v>76</v>
      </c>
      <c r="AB16" s="40"/>
      <c r="AC16" s="40"/>
      <c r="AD16" s="40"/>
      <c r="AE16" s="40"/>
      <c r="AF16" s="40"/>
      <c r="AG16" s="132"/>
      <c r="AH16" s="132"/>
      <c r="AI16" s="132"/>
      <c r="AJ16" s="132"/>
      <c r="AK16" s="132"/>
      <c r="AL16" s="132"/>
      <c r="AM16" s="132"/>
      <c r="AN16" s="171"/>
      <c r="AO16" s="39"/>
      <c r="AP16" s="40"/>
      <c r="AQ16" s="40"/>
      <c r="AR16" s="38"/>
      <c r="AS16" s="161" t="e">
        <f>IF((AN16-AR16)/(AP16-AR16)&lt;0,0,IF((AN16-AR16)/(AP16-AR16)&gt;AA79,AA79,(AN16-AR16)/(AP16-AR16)))</f>
        <v>#DIV/0!</v>
      </c>
      <c r="AT16" s="36"/>
    </row>
    <row r="17" spans="1:46" ht="15.75" x14ac:dyDescent="0.25">
      <c r="A17" s="21"/>
      <c r="B17" s="22"/>
      <c r="C17" s="23"/>
      <c r="D17" s="41"/>
      <c r="E17" s="44"/>
      <c r="F17" s="44"/>
      <c r="G17" s="44"/>
      <c r="H17" s="44"/>
      <c r="I17" s="44"/>
      <c r="J17" s="44"/>
      <c r="K17" s="44"/>
      <c r="L17" s="44"/>
      <c r="M17" s="44"/>
      <c r="N17" s="204"/>
      <c r="O17" s="204"/>
      <c r="P17" s="204"/>
      <c r="Q17" s="166"/>
      <c r="R17" s="45"/>
      <c r="S17" s="44"/>
      <c r="T17" s="44"/>
      <c r="U17" s="27"/>
      <c r="V17" s="161"/>
      <c r="W17" s="29" t="e">
        <f t="shared" ref="W17:W28" si="4">IF(V18&gt;140%,140%,V18)</f>
        <v>#DIV/0!</v>
      </c>
      <c r="X17" s="30"/>
      <c r="Y17" s="48" t="s">
        <v>11</v>
      </c>
      <c r="Z17" s="49"/>
      <c r="AA17" s="42" t="s">
        <v>73</v>
      </c>
      <c r="AB17" s="38"/>
      <c r="AC17" s="38"/>
      <c r="AD17" s="38"/>
      <c r="AE17" s="132"/>
      <c r="AF17" s="132"/>
      <c r="AG17" s="132"/>
      <c r="AH17" s="132"/>
      <c r="AI17" s="132"/>
      <c r="AJ17" s="132"/>
      <c r="AK17" s="132"/>
      <c r="AL17" s="132"/>
      <c r="AM17" s="132"/>
      <c r="AN17" s="171"/>
      <c r="AO17" s="245"/>
      <c r="AP17" s="52"/>
      <c r="AQ17" s="52"/>
      <c r="AR17" s="52"/>
      <c r="AS17" s="161" t="e">
        <f>IF((AN17-AR17)/(AP17-AR17)&lt;0,0,IF((AN17-AR17)/(AP17-AR17)&gt;AA79,AA79,(AN17-AR17)/(AP17-AR17)))</f>
        <v>#DIV/0!</v>
      </c>
      <c r="AT17" s="36" t="e">
        <f t="shared" si="3"/>
        <v>#DIV/0!</v>
      </c>
    </row>
    <row r="18" spans="1:46" ht="15.75" x14ac:dyDescent="0.25">
      <c r="A18" s="21" t="s">
        <v>4</v>
      </c>
      <c r="B18" s="50" t="s">
        <v>13</v>
      </c>
      <c r="C18" s="51"/>
      <c r="D18" s="42" t="s">
        <v>14</v>
      </c>
      <c r="E18" s="44"/>
      <c r="F18" s="44"/>
      <c r="G18" s="44"/>
      <c r="H18" s="44"/>
      <c r="I18" s="44"/>
      <c r="J18" s="84"/>
      <c r="K18" s="84"/>
      <c r="L18" s="84"/>
      <c r="M18" s="84"/>
      <c r="N18" s="208"/>
      <c r="O18" s="208"/>
      <c r="P18" s="204"/>
      <c r="Q18" s="166"/>
      <c r="R18" s="45"/>
      <c r="S18" s="44"/>
      <c r="T18" s="44"/>
      <c r="U18" s="27"/>
      <c r="V18" s="196" t="e">
        <f>IF((Q18-U18)/(S18-U18)&lt;0,0,IF((Q18-U18)/(S18-U18)&gt;D79,D79,(Q18-U18)/(S18-U18)))</f>
        <v>#DIV/0!</v>
      </c>
      <c r="W18" s="29" t="e">
        <f t="shared" si="4"/>
        <v>#DIV/0!</v>
      </c>
      <c r="X18" s="30"/>
      <c r="Y18" s="48" t="s">
        <v>11</v>
      </c>
      <c r="Z18" s="49"/>
      <c r="AA18" s="42" t="s">
        <v>74</v>
      </c>
      <c r="AB18" s="132"/>
      <c r="AC18" s="132"/>
      <c r="AD18" s="132"/>
      <c r="AE18" s="132"/>
      <c r="AF18" s="132"/>
      <c r="AG18" s="132"/>
      <c r="AH18" s="38"/>
      <c r="AI18" s="38"/>
      <c r="AJ18" s="38"/>
      <c r="AK18" s="38"/>
      <c r="AL18" s="38"/>
      <c r="AM18" s="38"/>
      <c r="AN18" s="171"/>
      <c r="AO18" s="246"/>
      <c r="AP18" s="56"/>
      <c r="AQ18" s="57"/>
      <c r="AR18" s="56"/>
      <c r="AS18" s="161" t="e">
        <f>IF((AN18-AR18)/(AP18-AR18)&lt;0,0,IF((AN18-AR18)/(AP18-AR18)&gt;AA80,AA80,(AN18-AR18)/(AP18-AR18)))</f>
        <v>#DIV/0!</v>
      </c>
      <c r="AT18" s="36" t="e">
        <f t="shared" si="3"/>
        <v>#DIV/0!</v>
      </c>
    </row>
    <row r="19" spans="1:46" ht="15.75" x14ac:dyDescent="0.25">
      <c r="A19" s="21" t="s">
        <v>4</v>
      </c>
      <c r="B19" s="50" t="s">
        <v>13</v>
      </c>
      <c r="C19" s="51"/>
      <c r="D19" s="42" t="s">
        <v>15</v>
      </c>
      <c r="E19" s="67"/>
      <c r="F19" s="67"/>
      <c r="G19" s="67"/>
      <c r="H19" s="67"/>
      <c r="I19" s="67"/>
      <c r="J19" s="67"/>
      <c r="K19" s="67"/>
      <c r="L19" s="67"/>
      <c r="M19" s="67"/>
      <c r="N19" s="209"/>
      <c r="O19" s="209"/>
      <c r="P19" s="209"/>
      <c r="Q19" s="167"/>
      <c r="R19" s="54"/>
      <c r="S19" s="53"/>
      <c r="T19" s="53"/>
      <c r="U19" s="55"/>
      <c r="V19" s="161" t="e">
        <f>IF((Q19-U19)/(S19-U19)&lt;0,0,IF((Q19-U19)/(S19-U19)&gt;D80,D80,(Q19-U19)/(S19-U19)))</f>
        <v>#DIV/0!</v>
      </c>
      <c r="W19" s="29" t="e">
        <f t="shared" si="4"/>
        <v>#DIV/0!</v>
      </c>
      <c r="X19" s="30"/>
      <c r="Y19" s="60" t="s">
        <v>17</v>
      </c>
      <c r="Z19" s="61"/>
      <c r="AA19" s="41" t="s">
        <v>18</v>
      </c>
      <c r="AB19" s="132"/>
      <c r="AC19" s="132"/>
      <c r="AD19" s="132"/>
      <c r="AE19" s="132"/>
      <c r="AF19" s="186"/>
      <c r="AG19" s="186"/>
      <c r="AH19" s="186"/>
      <c r="AI19" s="186"/>
      <c r="AJ19" s="186"/>
      <c r="AK19" s="186"/>
      <c r="AL19" s="186"/>
      <c r="AM19" s="186"/>
      <c r="AN19" s="171"/>
      <c r="AO19" s="39"/>
      <c r="AP19" s="40"/>
      <c r="AQ19" s="40"/>
      <c r="AR19" s="38"/>
      <c r="AS19" s="161" t="e">
        <f>IF((AN19-AR19)/(AP19-AR19)&lt;0,0,IF((AN19-AR19)/(AP19-AR19)&gt;AA81,AA81,(AN19-AR19)/(AP19-AR19)))</f>
        <v>#DIV/0!</v>
      </c>
      <c r="AT19" s="36" t="e">
        <f t="shared" si="3"/>
        <v>#DIV/0!</v>
      </c>
    </row>
    <row r="20" spans="1:46" ht="15.75" x14ac:dyDescent="0.25">
      <c r="A20" s="21" t="s">
        <v>4</v>
      </c>
      <c r="B20" s="50" t="s">
        <v>13</v>
      </c>
      <c r="C20" s="51"/>
      <c r="D20" s="42" t="s">
        <v>16</v>
      </c>
      <c r="E20" s="183"/>
      <c r="F20" s="183"/>
      <c r="G20" s="183"/>
      <c r="H20" s="183"/>
      <c r="I20" s="199"/>
      <c r="J20" s="199"/>
      <c r="K20" s="199"/>
      <c r="L20" s="199"/>
      <c r="M20" s="199"/>
      <c r="N20" s="210"/>
      <c r="O20" s="210"/>
      <c r="P20" s="210"/>
      <c r="Q20" s="168"/>
      <c r="R20" s="241"/>
      <c r="S20" s="58"/>
      <c r="T20" s="58"/>
      <c r="U20" s="59"/>
      <c r="V20" s="233" t="e">
        <f>IF((Q20-U20)/(S20-U20)&lt;0,0,IF((Q20-U20)/(S20-U20)&gt;D81,D81,(Q20-U20)/(S20-U20)))</f>
        <v>#DIV/0!</v>
      </c>
      <c r="W20" s="29" t="e">
        <f t="shared" si="4"/>
        <v>#DIV/0!</v>
      </c>
      <c r="X20" s="30"/>
      <c r="Y20" s="63" t="s">
        <v>21</v>
      </c>
      <c r="Z20" s="64"/>
      <c r="AA20" s="42" t="s">
        <v>99</v>
      </c>
      <c r="AB20" s="65"/>
      <c r="AC20" s="206"/>
      <c r="AD20" s="206"/>
      <c r="AE20" s="206"/>
      <c r="AF20" s="65"/>
      <c r="AG20" s="65"/>
      <c r="AH20" s="65"/>
      <c r="AI20" s="65"/>
      <c r="AJ20" s="65"/>
      <c r="AK20" s="206"/>
      <c r="AL20" s="206"/>
      <c r="AM20" s="206"/>
      <c r="AN20" s="172"/>
      <c r="AO20" s="66"/>
      <c r="AP20" s="67"/>
      <c r="AQ20" s="67"/>
      <c r="AR20" s="65"/>
      <c r="AS20" s="161" t="e">
        <f>IF((AN20-AR20)/(AP20-AR20)&lt;0,0,IF((AN20-AR20)/(AP20-AR20)&gt;AA79,AA79,(AN20-AR20)/(AP20-AR20)))</f>
        <v>#DIV/0!</v>
      </c>
      <c r="AT20" s="36" t="e">
        <f t="shared" si="3"/>
        <v>#DIV/0!</v>
      </c>
    </row>
    <row r="21" spans="1:46" ht="15.6" customHeight="1" x14ac:dyDescent="0.25">
      <c r="A21" s="21" t="s">
        <v>4</v>
      </c>
      <c r="B21" s="50" t="s">
        <v>19</v>
      </c>
      <c r="C21" s="51"/>
      <c r="D21" s="42" t="s">
        <v>20</v>
      </c>
      <c r="E21" s="27"/>
      <c r="F21" s="27"/>
      <c r="G21" s="27"/>
      <c r="H21" s="27"/>
      <c r="I21" s="27"/>
      <c r="J21" s="27"/>
      <c r="K21" s="27"/>
      <c r="L21" s="27"/>
      <c r="M21" s="27"/>
      <c r="N21" s="200"/>
      <c r="O21" s="200"/>
      <c r="P21" s="200"/>
      <c r="Q21" s="169"/>
      <c r="R21" s="62"/>
      <c r="S21" s="27"/>
      <c r="T21" s="27"/>
      <c r="U21" s="28"/>
      <c r="V21" s="196" t="e">
        <f>IF((Q21-U21)/(S21-U21)&lt;0,0,IF((Q21-U21)/(S21-U21)&gt;D79,D79,(Q21-U21)/(S21-U21)))</f>
        <v>#DIV/0!</v>
      </c>
      <c r="W21" s="29" t="e">
        <f t="shared" si="4"/>
        <v>#DIV/0!</v>
      </c>
      <c r="X21" s="30"/>
      <c r="Y21" s="63" t="s">
        <v>21</v>
      </c>
      <c r="Z21" s="64"/>
      <c r="AA21" s="70" t="s">
        <v>24</v>
      </c>
      <c r="AB21" s="44"/>
      <c r="AC21" s="44"/>
      <c r="AD21" s="44"/>
      <c r="AE21" s="44"/>
      <c r="AF21" s="44"/>
      <c r="AG21" s="44"/>
      <c r="AH21" s="44"/>
      <c r="AI21" s="44"/>
      <c r="AJ21" s="65"/>
      <c r="AK21" s="206"/>
      <c r="AL21" s="206"/>
      <c r="AM21" s="44"/>
      <c r="AN21" s="172"/>
      <c r="AO21" s="45"/>
      <c r="AP21" s="44"/>
      <c r="AQ21" s="44"/>
      <c r="AR21" s="27"/>
      <c r="AS21" s="161" t="e">
        <f>IF((AN21-AR21)/(AP21-AR21)&lt;0,0,IF((AN21-AR21)/(AP21-AR21)&gt;AA83,AA83,(AN21-AR21)/(AP21-AR21)))</f>
        <v>#DIV/0!</v>
      </c>
      <c r="AT21" s="36" t="e">
        <f t="shared" si="3"/>
        <v>#DIV/0!</v>
      </c>
    </row>
    <row r="22" spans="1:46" ht="33" customHeight="1" x14ac:dyDescent="0.25">
      <c r="A22" s="21" t="s">
        <v>4</v>
      </c>
      <c r="B22" s="68" t="s">
        <v>22</v>
      </c>
      <c r="C22" s="69"/>
      <c r="D22" s="42" t="s">
        <v>23</v>
      </c>
      <c r="E22" s="34"/>
      <c r="F22" s="34"/>
      <c r="G22" s="34"/>
      <c r="H22" s="34"/>
      <c r="I22" s="34"/>
      <c r="J22" s="34"/>
      <c r="K22" s="34"/>
      <c r="L22" s="34"/>
      <c r="M22" s="34"/>
      <c r="N22" s="195"/>
      <c r="O22" s="195"/>
      <c r="P22" s="195"/>
      <c r="Q22" s="166"/>
      <c r="R22" s="33"/>
      <c r="S22" s="34"/>
      <c r="T22" s="34"/>
      <c r="U22" s="35"/>
      <c r="V22" s="160" t="e">
        <f>IF((Q22-U22)/(S22-U22)&lt;0,0,IF((Q22-U22)/(S22-U22)&gt;D83,D83,(Q22-U22)/(S22-U22)))</f>
        <v>#DIV/0!</v>
      </c>
      <c r="W22" s="29" t="e">
        <f>IF(V24&gt;140%,140%,V24)</f>
        <v>#DIV/0!</v>
      </c>
      <c r="X22" s="30"/>
      <c r="Y22" s="63" t="s">
        <v>21</v>
      </c>
      <c r="Z22" s="64"/>
      <c r="AA22" s="70" t="s">
        <v>100</v>
      </c>
      <c r="AB22" s="188"/>
      <c r="AC22" s="188"/>
      <c r="AD22" s="188"/>
      <c r="AE22" s="188"/>
      <c r="AF22" s="221"/>
      <c r="AG22" s="221"/>
      <c r="AH22" s="188"/>
      <c r="AI22" s="84"/>
      <c r="AJ22" s="84"/>
      <c r="AK22" s="84"/>
      <c r="AL22" s="46"/>
      <c r="AM22" s="157"/>
      <c r="AN22" s="172"/>
      <c r="AO22" s="71"/>
      <c r="AP22" s="65"/>
      <c r="AQ22" s="65"/>
      <c r="AR22" s="65"/>
      <c r="AS22" s="161" t="e">
        <f>IF((AN22-AR22)/(AP22-AR22)&lt;0,0,IF((AN22-AR22)/(AP22-AR22)&gt;AA84,AA84,(AN22-AR22)/(AP22-AR22)))</f>
        <v>#DIV/0!</v>
      </c>
      <c r="AT22" s="36" t="e">
        <f t="shared" si="3"/>
        <v>#DIV/0!</v>
      </c>
    </row>
    <row r="23" spans="1:46" ht="33" customHeight="1" x14ac:dyDescent="0.25">
      <c r="A23" s="21"/>
      <c r="B23" s="224"/>
      <c r="C23" s="225"/>
      <c r="D23" s="226"/>
      <c r="E23" s="230"/>
      <c r="F23" s="230"/>
      <c r="G23" s="230"/>
      <c r="H23" s="230"/>
      <c r="I23" s="230"/>
      <c r="J23" s="230"/>
      <c r="K23" s="230"/>
      <c r="L23" s="230"/>
      <c r="M23" s="230"/>
      <c r="N23" s="227"/>
      <c r="O23" s="227"/>
      <c r="P23" s="227"/>
      <c r="Q23" s="228"/>
      <c r="R23" s="229"/>
      <c r="S23" s="230"/>
      <c r="T23" s="230"/>
      <c r="U23" s="231"/>
      <c r="V23" s="232"/>
      <c r="W23" s="29"/>
      <c r="X23" s="30"/>
      <c r="Y23" s="63" t="s">
        <v>21</v>
      </c>
      <c r="Z23" s="64"/>
      <c r="AA23" s="70" t="s">
        <v>103</v>
      </c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234"/>
      <c r="AM23" s="234"/>
      <c r="AN23" s="171"/>
      <c r="AO23" s="39"/>
      <c r="AP23" s="40"/>
      <c r="AQ23" s="40"/>
      <c r="AR23" s="38"/>
      <c r="AS23" s="161" t="e">
        <f>IF((AN23-AR23)/(AP23-AR23)&lt;0,0,IF((AN23-AR23)/(AP23-AR23)&gt;AA85,AA85,(AN23-AR23)/(AP23-AR23)))</f>
        <v>#DIV/0!</v>
      </c>
      <c r="AT23" s="36"/>
    </row>
    <row r="24" spans="1:46" ht="35.85" customHeight="1" x14ac:dyDescent="0.25">
      <c r="A24" s="21" t="s">
        <v>4</v>
      </c>
      <c r="B24" s="68" t="s">
        <v>22</v>
      </c>
      <c r="C24" s="69"/>
      <c r="D24" s="41" t="s">
        <v>70</v>
      </c>
      <c r="E24" s="240"/>
      <c r="F24" s="240"/>
      <c r="G24" s="240"/>
      <c r="H24" s="240"/>
      <c r="I24" s="240"/>
      <c r="J24" s="240"/>
      <c r="K24" s="240"/>
      <c r="L24" s="240"/>
      <c r="M24" s="240"/>
      <c r="N24" s="205"/>
      <c r="O24" s="205"/>
      <c r="P24" s="205"/>
      <c r="Q24" s="184"/>
      <c r="R24" s="71"/>
      <c r="S24" s="65"/>
      <c r="T24" s="65"/>
      <c r="U24" s="65"/>
      <c r="V24" s="161" t="e">
        <f>IF((Q24-U24)/(S24-U24)&lt;0,0,IF((Q24-U24)/(S24-U24)&gt;D81,D81,(Q24-U24)/(S24-U24)))</f>
        <v>#DIV/0!</v>
      </c>
      <c r="W24" s="29" t="e">
        <f t="shared" si="4"/>
        <v>#DIV/0!</v>
      </c>
      <c r="X24" s="30"/>
      <c r="Y24" s="63" t="s">
        <v>72</v>
      </c>
      <c r="Z24" s="64"/>
      <c r="AA24" s="70" t="s">
        <v>26</v>
      </c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72"/>
      <c r="AO24" s="39"/>
      <c r="AP24" s="40"/>
      <c r="AQ24" s="40"/>
      <c r="AR24" s="38"/>
      <c r="AS24" s="161" t="e">
        <f t="shared" ref="AS24:AS27" si="5">IF((AN24-AR24)/(AP24-AR24)&lt;0,0,IF((AN24-AR24)/(AP24-AR24)&gt;AA85,AA85,(AN24-AR24)/(AP24-AR24)))</f>
        <v>#DIV/0!</v>
      </c>
      <c r="AT24" s="36" t="e">
        <f t="shared" si="3"/>
        <v>#DIV/0!</v>
      </c>
    </row>
    <row r="25" spans="1:46" ht="15.6" customHeight="1" x14ac:dyDescent="0.25">
      <c r="A25" s="21" t="s">
        <v>4</v>
      </c>
      <c r="B25" s="72" t="s">
        <v>25</v>
      </c>
      <c r="C25" s="73"/>
      <c r="D25" s="42" t="s">
        <v>23</v>
      </c>
      <c r="E25" s="27"/>
      <c r="F25" s="27"/>
      <c r="G25" s="27"/>
      <c r="H25" s="27"/>
      <c r="I25" s="27"/>
      <c r="J25" s="27"/>
      <c r="K25" s="27"/>
      <c r="L25" s="27"/>
      <c r="M25" s="27"/>
      <c r="N25" s="200"/>
      <c r="O25" s="200"/>
      <c r="P25" s="200"/>
      <c r="Q25" s="169"/>
      <c r="R25" s="45"/>
      <c r="S25" s="44"/>
      <c r="T25" s="44"/>
      <c r="U25" s="27"/>
      <c r="V25" s="160" t="e">
        <f>IF((Q25-U25)/(S25-U25)&lt;0,0,IF((Q25-U25)/(S25-U25)&gt;D83,D83,(Q25-U25)/(S25-U25)))</f>
        <v>#DIV/0!</v>
      </c>
      <c r="W25" s="29" t="e">
        <f t="shared" si="4"/>
        <v>#DIV/0!</v>
      </c>
      <c r="X25" s="30"/>
      <c r="Y25" s="63" t="s">
        <v>21</v>
      </c>
      <c r="Z25" s="64"/>
      <c r="AA25" s="42" t="s">
        <v>29</v>
      </c>
      <c r="AB25" s="215"/>
      <c r="AC25" s="215"/>
      <c r="AD25" s="215"/>
      <c r="AE25" s="215"/>
      <c r="AF25" s="56"/>
      <c r="AG25" s="149"/>
      <c r="AH25" s="202"/>
      <c r="AI25" s="202"/>
      <c r="AJ25" s="202"/>
      <c r="AK25" s="202"/>
      <c r="AL25" s="202"/>
      <c r="AM25" s="202"/>
      <c r="AN25" s="173"/>
      <c r="AO25" s="76"/>
      <c r="AP25" s="77"/>
      <c r="AQ25" s="77"/>
      <c r="AR25" s="57"/>
      <c r="AS25" s="161" t="e">
        <f t="shared" si="5"/>
        <v>#DIV/0!</v>
      </c>
      <c r="AT25" s="36" t="e">
        <f t="shared" si="3"/>
        <v>#DIV/0!</v>
      </c>
    </row>
    <row r="26" spans="1:46" ht="31.5" x14ac:dyDescent="0.25">
      <c r="A26" s="21" t="s">
        <v>4</v>
      </c>
      <c r="B26" s="74" t="s">
        <v>27</v>
      </c>
      <c r="C26" s="75"/>
      <c r="D26" s="42" t="s">
        <v>28</v>
      </c>
      <c r="E26" s="46"/>
      <c r="F26" s="46"/>
      <c r="G26" s="46"/>
      <c r="H26" s="46"/>
      <c r="I26" s="46"/>
      <c r="J26" s="46"/>
      <c r="K26" s="46"/>
      <c r="L26" s="46"/>
      <c r="M26" s="46"/>
      <c r="N26" s="211"/>
      <c r="O26" s="211"/>
      <c r="P26" s="211"/>
      <c r="Q26" s="169"/>
      <c r="R26" s="62"/>
      <c r="S26" s="27"/>
      <c r="T26" s="27"/>
      <c r="U26" s="27"/>
      <c r="V26" s="161" t="e">
        <f>IF((Q26-U26)/(S26-U26)&lt;0,0,IF((Q26-U26)/(S26-U26)&gt;D86,D86,(Q26-U26)/(S26-U26)))</f>
        <v>#DIV/0!</v>
      </c>
      <c r="W26" s="29">
        <f t="shared" si="4"/>
        <v>0</v>
      </c>
      <c r="X26" s="30" t="s">
        <v>8</v>
      </c>
      <c r="Y26" s="63" t="s">
        <v>21</v>
      </c>
      <c r="Z26" s="64"/>
      <c r="AA26" s="41" t="s">
        <v>30</v>
      </c>
      <c r="AB26" s="212"/>
      <c r="AC26" s="212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170"/>
      <c r="AO26" s="62"/>
      <c r="AP26" s="27"/>
      <c r="AQ26" s="53"/>
      <c r="AR26" s="27"/>
      <c r="AS26" s="196" t="e">
        <f t="shared" si="5"/>
        <v>#DIV/0!</v>
      </c>
      <c r="AT26" s="36" t="e">
        <f t="shared" si="3"/>
        <v>#DIV/0!</v>
      </c>
    </row>
    <row r="27" spans="1:46" ht="15.75" x14ac:dyDescent="0.25">
      <c r="A27" s="21" t="s">
        <v>8</v>
      </c>
      <c r="B27" s="74"/>
      <c r="C27" s="75"/>
      <c r="D27" s="194"/>
      <c r="E27" s="44"/>
      <c r="F27" s="44"/>
      <c r="G27" s="44"/>
      <c r="H27" s="44"/>
      <c r="I27" s="44"/>
      <c r="J27" s="84"/>
      <c r="K27" s="84"/>
      <c r="L27" s="84"/>
      <c r="M27" s="84"/>
      <c r="N27" s="84"/>
      <c r="O27" s="84"/>
      <c r="P27" s="84"/>
      <c r="Q27" s="166"/>
      <c r="R27" s="62"/>
      <c r="S27" s="27"/>
      <c r="T27" s="27"/>
      <c r="U27" s="27"/>
      <c r="V27" s="161"/>
      <c r="W27" s="29" t="e">
        <f t="shared" si="4"/>
        <v>#DIV/0!</v>
      </c>
      <c r="X27" s="30"/>
      <c r="Y27" s="80" t="s">
        <v>33</v>
      </c>
      <c r="Z27" s="81"/>
      <c r="AA27" s="42" t="s">
        <v>34</v>
      </c>
      <c r="AB27" s="200"/>
      <c r="AC27" s="25"/>
      <c r="AD27" s="25"/>
      <c r="AE27" s="25"/>
      <c r="AF27" s="25"/>
      <c r="AG27" s="27"/>
      <c r="AH27" s="200"/>
      <c r="AI27" s="27"/>
      <c r="AJ27" s="27"/>
      <c r="AK27" s="27"/>
      <c r="AL27" s="27"/>
      <c r="AM27" s="27"/>
      <c r="AN27" s="172"/>
      <c r="AO27" s="43"/>
      <c r="AP27" s="28"/>
      <c r="AQ27" s="28"/>
      <c r="AR27" s="28"/>
      <c r="AS27" s="160" t="e">
        <f t="shared" si="5"/>
        <v>#DIV/0!</v>
      </c>
      <c r="AT27" s="36" t="e">
        <f t="shared" si="3"/>
        <v>#DIV/0!</v>
      </c>
    </row>
    <row r="28" spans="1:46" ht="15.75" x14ac:dyDescent="0.25">
      <c r="A28" s="21" t="s">
        <v>4</v>
      </c>
      <c r="B28" s="78" t="s">
        <v>31</v>
      </c>
      <c r="C28" s="79"/>
      <c r="D28" s="42" t="s">
        <v>32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166"/>
      <c r="R28" s="43"/>
      <c r="S28" s="28"/>
      <c r="T28" s="28"/>
      <c r="U28" s="28"/>
      <c r="V28" s="160" t="e">
        <f>IF((Q28-U28)/(S28-U28)&lt;0,0,IF((Q28-U28)/(S28-U28)&gt;D88,D88,(Q28-U28)/(S28-U28)))</f>
        <v>#DIV/0!</v>
      </c>
      <c r="W28" s="29" t="e">
        <f t="shared" si="4"/>
        <v>#DIV/0!</v>
      </c>
      <c r="X28" s="30"/>
      <c r="Y28" s="80" t="s">
        <v>33</v>
      </c>
      <c r="Z28" s="81"/>
      <c r="AA28" s="42" t="s">
        <v>36</v>
      </c>
      <c r="AB28" s="27"/>
      <c r="AC28" s="27"/>
      <c r="AD28" s="27"/>
      <c r="AE28" s="27"/>
      <c r="AF28" s="27"/>
      <c r="AG28" s="200"/>
      <c r="AH28" s="200"/>
      <c r="AI28" s="27"/>
      <c r="AJ28" s="27"/>
      <c r="AK28" s="27"/>
      <c r="AL28" s="27"/>
      <c r="AM28" s="27"/>
      <c r="AN28" s="172"/>
      <c r="AO28" s="47"/>
      <c r="AP28" s="46"/>
      <c r="AQ28" s="28"/>
      <c r="AR28" s="38"/>
      <c r="AS28" s="196" t="e">
        <f>AN28/AO28</f>
        <v>#DIV/0!</v>
      </c>
      <c r="AT28" s="36" t="e">
        <f t="shared" si="3"/>
        <v>#DIV/0!</v>
      </c>
    </row>
    <row r="29" spans="1:46" ht="15.75" x14ac:dyDescent="0.25">
      <c r="A29" s="21" t="s">
        <v>4</v>
      </c>
      <c r="B29" s="78" t="s">
        <v>31</v>
      </c>
      <c r="C29" s="79"/>
      <c r="D29" s="42" t="s">
        <v>35</v>
      </c>
      <c r="E29" s="82"/>
      <c r="F29" s="82"/>
      <c r="G29" s="82"/>
      <c r="H29" s="82"/>
      <c r="I29" s="82"/>
      <c r="J29" s="82"/>
      <c r="K29" s="239"/>
      <c r="L29" s="82"/>
      <c r="M29" s="82"/>
      <c r="N29" s="82"/>
      <c r="O29" s="82"/>
      <c r="P29" s="82"/>
      <c r="Q29" s="168"/>
      <c r="R29" s="242"/>
      <c r="S29" s="83"/>
      <c r="T29" s="83"/>
      <c r="U29" s="83"/>
      <c r="V29" s="161" t="e">
        <f>IF((Q29-U29)/(S29-U29)&lt;0,0,IF((Q29-U29)/(S29-U29)&gt;D89,D89,(Q29-U29)/(S29-U29)))</f>
        <v>#DIV/0!</v>
      </c>
      <c r="W29" s="90"/>
      <c r="X29" s="91"/>
      <c r="Y29" s="7"/>
      <c r="Z29" s="7"/>
      <c r="AA29" s="85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7"/>
      <c r="AP29" s="88"/>
      <c r="AQ29" s="88"/>
      <c r="AR29" s="88"/>
      <c r="AS29" s="89"/>
      <c r="AT29" s="92"/>
    </row>
    <row r="30" spans="1:46" ht="15.75" x14ac:dyDescent="0.25">
      <c r="B30" s="93"/>
      <c r="C30" s="8"/>
      <c r="D30" s="94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97"/>
      <c r="U30" s="97"/>
      <c r="V30" s="98"/>
      <c r="W30" s="90"/>
      <c r="X30" s="91"/>
      <c r="Y30" s="93"/>
      <c r="Z30" s="8"/>
      <c r="AA30" s="94"/>
      <c r="AB30" s="190"/>
      <c r="AC30" s="190"/>
      <c r="AD30" s="190"/>
      <c r="AE30" s="190"/>
      <c r="AF30" s="190"/>
      <c r="AG30" s="190"/>
      <c r="AH30" s="190"/>
      <c r="AI30" s="190"/>
      <c r="AJ30" s="190"/>
      <c r="AK30" s="190"/>
      <c r="AL30" s="190"/>
      <c r="AM30" s="190"/>
      <c r="AN30" s="95"/>
      <c r="AO30" s="95"/>
      <c r="AP30" s="96"/>
      <c r="AQ30" s="97"/>
      <c r="AR30" s="97"/>
      <c r="AS30" s="98"/>
      <c r="AT30" s="92"/>
    </row>
    <row r="31" spans="1:46" x14ac:dyDescent="0.2">
      <c r="B31" s="99"/>
      <c r="C31" s="100"/>
      <c r="Y31" s="9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</row>
    <row r="32" spans="1:46" x14ac:dyDescent="0.2">
      <c r="B32" s="101"/>
      <c r="C32" s="102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Y32" s="101"/>
      <c r="Z32" s="100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</row>
    <row r="33" spans="2:46" ht="15.75" x14ac:dyDescent="0.25">
      <c r="B33" s="7"/>
      <c r="C33" s="8"/>
      <c r="D33" s="104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6"/>
      <c r="S33" s="107"/>
      <c r="T33" s="107"/>
      <c r="U33" s="107"/>
      <c r="V33" s="108"/>
      <c r="W33" s="90"/>
      <c r="X33" s="91"/>
      <c r="Y33" s="7"/>
      <c r="Z33" s="7"/>
      <c r="AA33" s="104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7"/>
      <c r="AQ33" s="107"/>
      <c r="AR33" s="107"/>
      <c r="AS33" s="108"/>
      <c r="AT33" s="92"/>
    </row>
    <row r="34" spans="2:46" ht="15.75" x14ac:dyDescent="0.25">
      <c r="C34" s="8"/>
      <c r="D34" s="94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97"/>
      <c r="U34" s="97"/>
      <c r="V34" s="98"/>
      <c r="W34" s="90"/>
      <c r="X34" s="91"/>
      <c r="Y34" s="7"/>
      <c r="Z34" s="7"/>
      <c r="AA34" s="94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6"/>
      <c r="AQ34" s="97"/>
      <c r="AR34" s="97"/>
      <c r="AS34" s="98"/>
      <c r="AT34" s="92"/>
    </row>
    <row r="35" spans="2:46" x14ac:dyDescent="0.2">
      <c r="C35" s="8"/>
    </row>
    <row r="36" spans="2:46" x14ac:dyDescent="0.2"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</row>
    <row r="68" spans="2:43" ht="15.75" x14ac:dyDescent="0.25">
      <c r="B68" s="247" t="s">
        <v>120</v>
      </c>
    </row>
    <row r="69" spans="2:43" ht="15.75" thickBot="1" x14ac:dyDescent="0.25">
      <c r="U69" s="109"/>
      <c r="V69" s="109"/>
      <c r="W69" s="7"/>
      <c r="Y69" s="7"/>
      <c r="Z69" s="7"/>
    </row>
    <row r="70" spans="2:43" ht="15.75" x14ac:dyDescent="0.25">
      <c r="D70" s="110"/>
      <c r="E70" s="111" t="s">
        <v>37</v>
      </c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2"/>
      <c r="S70" s="112"/>
      <c r="T70" s="113"/>
      <c r="U70" s="109"/>
      <c r="V70" s="109"/>
      <c r="W70" s="7"/>
      <c r="Y70" s="7"/>
      <c r="Z70" s="7"/>
      <c r="AA70" s="110"/>
      <c r="AB70" s="111" t="s">
        <v>37</v>
      </c>
      <c r="AC70" s="111"/>
      <c r="AD70" s="111"/>
      <c r="AE70" s="111"/>
      <c r="AF70" s="111"/>
      <c r="AG70" s="111"/>
      <c r="AH70" s="111"/>
      <c r="AI70" s="111"/>
      <c r="AJ70" s="111"/>
      <c r="AK70" s="111"/>
      <c r="AL70" s="111"/>
      <c r="AM70" s="111"/>
      <c r="AN70" s="111"/>
      <c r="AO70" s="112"/>
      <c r="AP70" s="112"/>
      <c r="AQ70" s="113"/>
    </row>
    <row r="71" spans="2:43" ht="15.75" x14ac:dyDescent="0.25">
      <c r="D71" s="114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6"/>
      <c r="S71" s="116"/>
      <c r="T71" s="117"/>
      <c r="U71" s="109"/>
      <c r="V71" s="109"/>
      <c r="W71" s="7"/>
      <c r="Y71" s="7"/>
      <c r="Z71" s="7"/>
      <c r="AA71" s="114"/>
      <c r="AB71" s="115"/>
      <c r="AC71" s="115"/>
      <c r="AD71" s="115"/>
      <c r="AE71" s="115"/>
      <c r="AF71" s="115"/>
      <c r="AG71" s="115"/>
      <c r="AH71" s="115"/>
      <c r="AI71" s="115"/>
      <c r="AJ71" s="115"/>
      <c r="AK71" s="115"/>
      <c r="AL71" s="115"/>
      <c r="AM71" s="115"/>
      <c r="AN71" s="115"/>
      <c r="AO71" s="116"/>
      <c r="AP71" s="116"/>
      <c r="AQ71" s="117"/>
    </row>
    <row r="72" spans="2:43" x14ac:dyDescent="0.2">
      <c r="D72" s="114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7"/>
      <c r="U72" s="109"/>
      <c r="V72" s="109"/>
      <c r="W72" s="7"/>
      <c r="Y72" s="7"/>
      <c r="Z72" s="7"/>
      <c r="AA72" s="114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7"/>
    </row>
    <row r="73" spans="2:43" ht="15.75" x14ac:dyDescent="0.25">
      <c r="D73" s="118" t="s">
        <v>38</v>
      </c>
      <c r="E73" s="119" t="s">
        <v>39</v>
      </c>
      <c r="F73" s="119"/>
      <c r="G73" s="119"/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20" t="s">
        <v>40</v>
      </c>
      <c r="S73" s="119" t="s">
        <v>41</v>
      </c>
      <c r="T73" s="121"/>
      <c r="U73" s="109"/>
      <c r="V73" s="109"/>
      <c r="W73" s="7"/>
      <c r="Y73" s="7"/>
      <c r="Z73" s="7"/>
      <c r="AA73" s="118" t="s">
        <v>38</v>
      </c>
      <c r="AB73" s="119" t="s">
        <v>39</v>
      </c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20" t="s">
        <v>40</v>
      </c>
      <c r="AP73" s="119" t="s">
        <v>41</v>
      </c>
      <c r="AQ73" s="121"/>
    </row>
    <row r="74" spans="2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23">
        <v>1</v>
      </c>
      <c r="AC74" s="123"/>
      <c r="AD74" s="123"/>
      <c r="AE74" s="123"/>
      <c r="AF74" s="123"/>
      <c r="AG74" s="123"/>
      <c r="AH74" s="123"/>
      <c r="AI74" s="123"/>
      <c r="AJ74" s="123"/>
      <c r="AK74" s="123"/>
      <c r="AL74" s="123"/>
      <c r="AM74" s="123"/>
      <c r="AN74" s="123"/>
      <c r="AO74" s="123">
        <v>0.8</v>
      </c>
      <c r="AP74" s="123">
        <v>0</v>
      </c>
      <c r="AQ74" s="117"/>
    </row>
    <row r="75" spans="2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23">
        <v>1</v>
      </c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>
        <v>0.8</v>
      </c>
      <c r="AP75" s="123">
        <v>0</v>
      </c>
      <c r="AQ75" s="117"/>
    </row>
    <row r="76" spans="2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23">
        <v>1</v>
      </c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>
        <v>0.8</v>
      </c>
      <c r="AP76" s="123">
        <v>0</v>
      </c>
      <c r="AQ76" s="117"/>
    </row>
    <row r="77" spans="2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23">
        <v>1</v>
      </c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>
        <v>0.8</v>
      </c>
      <c r="AP77" s="123">
        <v>0</v>
      </c>
      <c r="AQ77" s="117"/>
    </row>
    <row r="78" spans="2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23">
        <v>1</v>
      </c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>
        <v>0.8</v>
      </c>
      <c r="AP78" s="123">
        <v>0</v>
      </c>
      <c r="AQ78" s="117"/>
    </row>
    <row r="79" spans="2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23">
        <v>1</v>
      </c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>
        <v>0.8</v>
      </c>
      <c r="AP79" s="123">
        <v>0</v>
      </c>
      <c r="AQ79" s="117"/>
    </row>
    <row r="80" spans="2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23">
        <v>1</v>
      </c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23">
        <v>1</v>
      </c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17"/>
      <c r="U82" s="109"/>
      <c r="V82" s="109"/>
      <c r="W82" s="7"/>
      <c r="Y82" s="7"/>
      <c r="Z82" s="7"/>
      <c r="AA82" s="122">
        <v>1.2</v>
      </c>
      <c r="AB82" s="123">
        <v>1</v>
      </c>
      <c r="AC82" s="123"/>
      <c r="AD82" s="123"/>
      <c r="AE82" s="123"/>
      <c r="AF82" s="123"/>
      <c r="AG82" s="123"/>
      <c r="AH82" s="123"/>
      <c r="AI82" s="123"/>
      <c r="AJ82" s="123"/>
      <c r="AK82" s="123"/>
      <c r="AL82" s="123"/>
      <c r="AM82" s="123"/>
      <c r="AN82" s="123"/>
      <c r="AO82" s="123">
        <v>0.8</v>
      </c>
      <c r="AP82" s="123">
        <v>0</v>
      </c>
      <c r="AQ82" s="117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17"/>
      <c r="U83" s="109"/>
      <c r="V83" s="109"/>
      <c r="W83" s="7"/>
      <c r="Y83" s="7"/>
      <c r="Z83" s="7"/>
      <c r="AA83" s="122">
        <v>1.2</v>
      </c>
      <c r="AB83" s="123">
        <v>1</v>
      </c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>
        <v>0.8</v>
      </c>
      <c r="AP83" s="123">
        <v>0</v>
      </c>
      <c r="AQ83" s="117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17"/>
      <c r="U84" s="109"/>
      <c r="V84" s="109"/>
      <c r="W84" s="7"/>
      <c r="Y84" s="7"/>
      <c r="Z84" s="7"/>
      <c r="AA84" s="122">
        <v>1.2</v>
      </c>
      <c r="AB84" s="123">
        <v>1</v>
      </c>
      <c r="AC84" s="123"/>
      <c r="AD84" s="123"/>
      <c r="AE84" s="123"/>
      <c r="AF84" s="123"/>
      <c r="AG84" s="123"/>
      <c r="AH84" s="123"/>
      <c r="AI84" s="123"/>
      <c r="AJ84" s="123"/>
      <c r="AK84" s="123"/>
      <c r="AL84" s="123"/>
      <c r="AM84" s="123"/>
      <c r="AN84" s="123"/>
      <c r="AO84" s="123">
        <v>0.8</v>
      </c>
      <c r="AP84" s="123">
        <v>0</v>
      </c>
      <c r="AQ84" s="117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23">
        <v>1</v>
      </c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>
        <v>0.8</v>
      </c>
      <c r="AP85" s="123">
        <v>0</v>
      </c>
      <c r="AQ85" s="124"/>
    </row>
    <row r="86" spans="4:43" ht="15.75" x14ac:dyDescent="0.25">
      <c r="D86" s="122">
        <v>1.2</v>
      </c>
      <c r="E86" s="123">
        <v>1</v>
      </c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>
        <v>0.8</v>
      </c>
      <c r="S86" s="123">
        <v>0</v>
      </c>
      <c r="T86" s="124"/>
      <c r="U86" s="109"/>
      <c r="V86" s="109"/>
      <c r="W86" s="7"/>
      <c r="Y86" s="7"/>
      <c r="Z86" s="7"/>
      <c r="AA86" s="122">
        <v>1.2</v>
      </c>
      <c r="AB86" s="123">
        <v>1</v>
      </c>
      <c r="AC86" s="123"/>
      <c r="AD86" s="123"/>
      <c r="AE86" s="123"/>
      <c r="AF86" s="123"/>
      <c r="AG86" s="123"/>
      <c r="AH86" s="123"/>
      <c r="AI86" s="123"/>
      <c r="AJ86" s="123"/>
      <c r="AK86" s="123"/>
      <c r="AL86" s="123"/>
      <c r="AM86" s="123"/>
      <c r="AN86" s="123"/>
      <c r="AO86" s="123">
        <v>0.8</v>
      </c>
      <c r="AP86" s="123">
        <v>0</v>
      </c>
      <c r="AQ86" s="124"/>
    </row>
    <row r="87" spans="4:43" ht="15.75" x14ac:dyDescent="0.25">
      <c r="D87" s="122">
        <v>1.2</v>
      </c>
      <c r="E87" s="123">
        <v>1</v>
      </c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>
        <v>0.8</v>
      </c>
      <c r="S87" s="123">
        <v>0</v>
      </c>
      <c r="T87" s="124"/>
      <c r="U87" s="109"/>
      <c r="V87" s="109"/>
      <c r="W87" s="7"/>
      <c r="Y87" s="7"/>
      <c r="Z87" s="7"/>
      <c r="AA87" s="122">
        <v>1.2</v>
      </c>
      <c r="AB87" s="123">
        <v>1</v>
      </c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>
        <v>0.8</v>
      </c>
      <c r="AP87" s="123">
        <v>0</v>
      </c>
      <c r="AQ87" s="124"/>
    </row>
    <row r="88" spans="4:43" ht="15.75" x14ac:dyDescent="0.25">
      <c r="D88" s="122">
        <v>1.2</v>
      </c>
      <c r="E88" s="123">
        <v>1</v>
      </c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>
        <v>0.8</v>
      </c>
      <c r="S88" s="123">
        <v>0</v>
      </c>
      <c r="T88" s="124"/>
      <c r="U88" s="109"/>
      <c r="V88" s="109"/>
      <c r="W88" s="7"/>
      <c r="Y88" s="7"/>
      <c r="Z88" s="7"/>
      <c r="AA88" s="122">
        <v>1.2</v>
      </c>
      <c r="AB88" s="123">
        <v>1</v>
      </c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>
        <v>0.8</v>
      </c>
      <c r="AP88" s="123">
        <v>0</v>
      </c>
      <c r="AQ88" s="124"/>
    </row>
    <row r="89" spans="4:43" ht="15.75" x14ac:dyDescent="0.25">
      <c r="D89" s="122">
        <v>1.2</v>
      </c>
      <c r="E89" s="123">
        <v>1</v>
      </c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>
        <v>0.8</v>
      </c>
      <c r="S89" s="123">
        <v>0</v>
      </c>
      <c r="T89" s="124"/>
      <c r="U89" s="109"/>
      <c r="V89" s="109"/>
      <c r="W89" s="7"/>
      <c r="Y89" s="7"/>
      <c r="Z89" s="7"/>
      <c r="AA89" s="122">
        <v>1.2</v>
      </c>
      <c r="AB89" s="123">
        <v>1</v>
      </c>
      <c r="AC89" s="123"/>
      <c r="AD89" s="123"/>
      <c r="AE89" s="123"/>
      <c r="AF89" s="123"/>
      <c r="AG89" s="123"/>
      <c r="AH89" s="123"/>
      <c r="AI89" s="123"/>
      <c r="AJ89" s="123"/>
      <c r="AK89" s="123"/>
      <c r="AL89" s="123"/>
      <c r="AM89" s="123"/>
      <c r="AN89" s="123"/>
      <c r="AO89" s="123">
        <v>0.8</v>
      </c>
      <c r="AP89" s="123">
        <v>0</v>
      </c>
      <c r="AQ89" s="124"/>
    </row>
    <row r="90" spans="4:43" ht="16.5" thickBot="1" x14ac:dyDescent="0.3">
      <c r="D90" s="125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7"/>
      <c r="U90" s="109"/>
      <c r="V90" s="109"/>
      <c r="W90" s="7"/>
      <c r="Y90" s="7"/>
      <c r="Z90" s="7"/>
      <c r="AA90" s="122">
        <v>1.2</v>
      </c>
      <c r="AB90" s="123">
        <v>1</v>
      </c>
      <c r="AC90" s="126"/>
      <c r="AD90" s="126"/>
      <c r="AE90" s="126"/>
      <c r="AF90" s="126"/>
      <c r="AG90" s="126"/>
      <c r="AH90" s="126"/>
      <c r="AI90" s="126"/>
      <c r="AJ90" s="126"/>
      <c r="AK90" s="126"/>
      <c r="AL90" s="126"/>
      <c r="AM90" s="126"/>
      <c r="AN90" s="126"/>
      <c r="AO90" s="123">
        <v>0.8</v>
      </c>
      <c r="AP90" s="123">
        <v>0</v>
      </c>
      <c r="AQ90" s="127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  <row r="108" spans="4:42" x14ac:dyDescent="0.2"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7"/>
      <c r="Y108" s="7"/>
      <c r="Z108" s="7"/>
      <c r="AA108" s="109"/>
      <c r="AB108" s="109"/>
      <c r="AC108" s="109"/>
      <c r="AD108" s="109"/>
      <c r="AE108" s="109"/>
      <c r="AF108" s="109"/>
      <c r="AG108" s="109"/>
      <c r="AH108" s="109"/>
      <c r="AI108" s="109"/>
      <c r="AJ108" s="109"/>
      <c r="AK108" s="109"/>
      <c r="AL108" s="109"/>
      <c r="AM108" s="109"/>
      <c r="AN108" s="109"/>
      <c r="AO108" s="109"/>
      <c r="AP108" s="109"/>
    </row>
    <row r="109" spans="4:42" x14ac:dyDescent="0.2"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7"/>
      <c r="Y109" s="7"/>
      <c r="Z109" s="7"/>
      <c r="AA109" s="109"/>
      <c r="AB109" s="109"/>
      <c r="AC109" s="109"/>
      <c r="AD109" s="109"/>
      <c r="AE109" s="109"/>
      <c r="AF109" s="109"/>
      <c r="AG109" s="109"/>
      <c r="AH109" s="109"/>
      <c r="AI109" s="109"/>
      <c r="AJ109" s="109"/>
      <c r="AK109" s="109"/>
      <c r="AL109" s="109"/>
      <c r="AM109" s="109"/>
      <c r="AN109" s="109"/>
      <c r="AO109" s="109"/>
      <c r="AP109" s="109"/>
    </row>
    <row r="110" spans="4:42" x14ac:dyDescent="0.2"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7"/>
      <c r="Y110" s="7"/>
      <c r="Z110" s="7"/>
      <c r="AA110" s="109"/>
      <c r="AB110" s="109"/>
      <c r="AC110" s="109"/>
      <c r="AD110" s="109"/>
      <c r="AE110" s="109"/>
      <c r="AF110" s="109"/>
      <c r="AG110" s="109"/>
      <c r="AH110" s="109"/>
      <c r="AI110" s="109"/>
      <c r="AJ110" s="109"/>
      <c r="AK110" s="109"/>
      <c r="AL110" s="109"/>
      <c r="AM110" s="109"/>
      <c r="AN110" s="109"/>
      <c r="AO110" s="109"/>
      <c r="AP110" s="109"/>
    </row>
  </sheetData>
  <mergeCells count="5">
    <mergeCell ref="Y10:Z10"/>
    <mergeCell ref="B10:C10"/>
    <mergeCell ref="B4:AT5"/>
    <mergeCell ref="B7:W7"/>
    <mergeCell ref="Y7:AT7"/>
  </mergeCells>
  <phoneticPr fontId="28" type="noConversion"/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A1:AT107"/>
  <sheetViews>
    <sheetView showGridLines="0" tabSelected="1" showRuler="0" view="pageBreakPreview" zoomScale="70" zoomScaleNormal="75" zoomScaleSheetLayoutView="70" workbookViewId="0">
      <selection activeCell="S79" sqref="S79"/>
    </sheetView>
  </sheetViews>
  <sheetFormatPr defaultColWidth="11.88671875" defaultRowHeight="15" x14ac:dyDescent="0.2"/>
  <cols>
    <col min="1" max="1" width="2" style="1" customWidth="1"/>
    <col min="2" max="2" width="7.88671875" style="1" customWidth="1"/>
    <col min="3" max="3" width="2.109375" style="2" customWidth="1"/>
    <col min="4" max="4" width="46.88671875" style="3" customWidth="1"/>
    <col min="5" max="20" width="10.88671875" style="3" customWidth="1"/>
    <col min="21" max="21" width="11.88671875" style="3" customWidth="1"/>
    <col min="22" max="22" width="12.88671875" style="3" customWidth="1"/>
    <col min="23" max="23" width="2.109375" style="1" customWidth="1"/>
    <col min="24" max="24" width="9.109375" style="4" customWidth="1"/>
    <col min="25" max="25" width="7.88671875" style="1" customWidth="1"/>
    <col min="26" max="26" width="2.109375" style="1" customWidth="1"/>
    <col min="27" max="27" width="36.88671875" style="3" customWidth="1"/>
    <col min="28" max="31" width="11.88671875" style="3" customWidth="1"/>
    <col min="32" max="35" width="11" style="3" customWidth="1"/>
    <col min="36" max="36" width="10.88671875" style="3" customWidth="1"/>
    <col min="37" max="37" width="11" style="3" customWidth="1"/>
    <col min="38" max="38" width="11.88671875" style="3" customWidth="1"/>
    <col min="39" max="39" width="10.88671875" style="3" customWidth="1"/>
    <col min="40" max="40" width="11.88671875" style="3" customWidth="1"/>
    <col min="41" max="41" width="11.109375" style="3" customWidth="1"/>
    <col min="42" max="42" width="11.88671875" style="3" customWidth="1"/>
    <col min="43" max="43" width="10.88671875" style="3" customWidth="1"/>
    <col min="44" max="44" width="14.109375" style="3" customWidth="1"/>
    <col min="45" max="45" width="10.88671875" style="3" customWidth="1"/>
    <col min="46" max="46" width="1.88671875" style="1" customWidth="1"/>
    <col min="47" max="47" width="2.109375" style="1" customWidth="1"/>
    <col min="48" max="16384" width="11.88671875" style="1"/>
  </cols>
  <sheetData>
    <row r="1" spans="1:46" x14ac:dyDescent="0.2">
      <c r="C1" s="156" t="s">
        <v>122</v>
      </c>
    </row>
    <row r="2" spans="1:46" x14ac:dyDescent="0.2">
      <c r="AS2" s="155" t="s">
        <v>85</v>
      </c>
      <c r="AT2" s="3"/>
    </row>
    <row r="3" spans="1:46" ht="15" customHeight="1" x14ac:dyDescent="0.2">
      <c r="B3" s="358" t="s">
        <v>121</v>
      </c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2"/>
      <c r="P3" s="352"/>
      <c r="Q3" s="352"/>
      <c r="R3" s="352"/>
      <c r="S3" s="352"/>
      <c r="T3" s="352"/>
      <c r="U3" s="352"/>
      <c r="V3" s="352"/>
      <c r="W3" s="352"/>
      <c r="X3" s="352"/>
      <c r="Y3" s="352"/>
      <c r="Z3" s="352"/>
      <c r="AA3" s="352"/>
      <c r="AB3" s="352"/>
      <c r="AC3" s="352"/>
      <c r="AD3" s="352"/>
      <c r="AE3" s="352"/>
      <c r="AF3" s="352"/>
      <c r="AG3" s="352"/>
      <c r="AH3" s="352"/>
      <c r="AI3" s="352"/>
      <c r="AJ3" s="352"/>
      <c r="AK3" s="352"/>
      <c r="AL3" s="352"/>
      <c r="AM3" s="352"/>
      <c r="AN3" s="352"/>
      <c r="AO3" s="352"/>
      <c r="AP3" s="352"/>
      <c r="AQ3" s="352"/>
      <c r="AR3" s="352"/>
      <c r="AS3" s="352"/>
      <c r="AT3" s="353"/>
    </row>
    <row r="4" spans="1:46" ht="15" customHeight="1" x14ac:dyDescent="0.2">
      <c r="B4" s="354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  <c r="AH4" s="355"/>
      <c r="AI4" s="355"/>
      <c r="AJ4" s="355"/>
      <c r="AK4" s="355"/>
      <c r="AL4" s="355"/>
      <c r="AM4" s="355"/>
      <c r="AN4" s="355"/>
      <c r="AO4" s="355"/>
      <c r="AP4" s="355"/>
      <c r="AQ4" s="355"/>
      <c r="AR4" s="355"/>
      <c r="AS4" s="355"/>
      <c r="AT4" s="356"/>
    </row>
    <row r="5" spans="1:46" ht="23.25" x14ac:dyDescent="0.3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6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</row>
    <row r="6" spans="1:46" ht="23.25" x14ac:dyDescent="0.35">
      <c r="B6" s="357" t="str">
        <f>C1</f>
        <v>YTD yearly 20XX</v>
      </c>
      <c r="C6" s="357"/>
      <c r="D6" s="357"/>
      <c r="E6" s="357"/>
      <c r="F6" s="357"/>
      <c r="G6" s="357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7"/>
      <c r="W6" s="357"/>
      <c r="X6" s="6"/>
      <c r="Y6" s="357" t="str">
        <f>B6</f>
        <v>YTD yearly 20XX</v>
      </c>
      <c r="Z6" s="357"/>
      <c r="AA6" s="357"/>
      <c r="AB6" s="357"/>
      <c r="AC6" s="357"/>
      <c r="AD6" s="357"/>
      <c r="AE6" s="357"/>
      <c r="AF6" s="357"/>
      <c r="AG6" s="357"/>
      <c r="AH6" s="357"/>
      <c r="AI6" s="357"/>
      <c r="AJ6" s="357"/>
      <c r="AK6" s="357"/>
      <c r="AL6" s="357"/>
      <c r="AM6" s="357"/>
      <c r="AN6" s="357"/>
      <c r="AO6" s="357"/>
      <c r="AP6" s="357"/>
      <c r="AQ6" s="357"/>
      <c r="AR6" s="357"/>
      <c r="AS6" s="357"/>
      <c r="AT6" s="357"/>
    </row>
    <row r="7" spans="1:46" s="7" customFormat="1" ht="23.25" x14ac:dyDescent="0.35"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</row>
    <row r="8" spans="1:46" ht="18" x14ac:dyDescent="0.25">
      <c r="D8" s="10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2"/>
      <c r="T8" s="13"/>
      <c r="W8" s="7"/>
      <c r="Y8" s="7"/>
      <c r="Z8" s="7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1"/>
      <c r="AO8" s="11"/>
      <c r="AP8" s="12"/>
      <c r="AQ8" s="13"/>
    </row>
    <row r="9" spans="1:46" s="14" customFormat="1" ht="34.5" customHeight="1" x14ac:dyDescent="0.2">
      <c r="B9" s="349" t="s">
        <v>0</v>
      </c>
      <c r="C9" s="350"/>
      <c r="D9" s="15" t="s">
        <v>1</v>
      </c>
      <c r="E9" s="158">
        <v>45292</v>
      </c>
      <c r="F9" s="158">
        <v>45323</v>
      </c>
      <c r="G9" s="158">
        <v>45352</v>
      </c>
      <c r="H9" s="158">
        <v>45383</v>
      </c>
      <c r="I9" s="158">
        <v>45413</v>
      </c>
      <c r="J9" s="158">
        <v>45444</v>
      </c>
      <c r="K9" s="158">
        <v>45474</v>
      </c>
      <c r="L9" s="158">
        <v>45505</v>
      </c>
      <c r="M9" s="158">
        <v>45536</v>
      </c>
      <c r="N9" s="158">
        <v>45566</v>
      </c>
      <c r="O9" s="158">
        <v>45597</v>
      </c>
      <c r="P9" s="158">
        <v>45627</v>
      </c>
      <c r="Q9" s="159" t="s">
        <v>77</v>
      </c>
      <c r="R9" s="15" t="s">
        <v>2</v>
      </c>
      <c r="S9" s="16">
        <v>1</v>
      </c>
      <c r="T9" s="16">
        <v>0.8</v>
      </c>
      <c r="U9" s="17">
        <v>0</v>
      </c>
      <c r="V9" s="18" t="s">
        <v>3</v>
      </c>
      <c r="W9" s="19"/>
      <c r="X9" s="20"/>
      <c r="Y9" s="349" t="str">
        <f>B9</f>
        <v>Process numer</v>
      </c>
      <c r="Z9" s="350"/>
      <c r="AA9" s="15" t="str">
        <f>D9</f>
        <v>YTD Indicator Metric</v>
      </c>
      <c r="AB9" s="158">
        <v>45292</v>
      </c>
      <c r="AC9" s="158">
        <v>45323</v>
      </c>
      <c r="AD9" s="158">
        <v>45352</v>
      </c>
      <c r="AE9" s="158">
        <v>45383</v>
      </c>
      <c r="AF9" s="158">
        <v>45413</v>
      </c>
      <c r="AG9" s="158">
        <v>45444</v>
      </c>
      <c r="AH9" s="158">
        <v>45474</v>
      </c>
      <c r="AI9" s="158">
        <v>45505</v>
      </c>
      <c r="AJ9" s="158">
        <v>45536</v>
      </c>
      <c r="AK9" s="158">
        <v>45566</v>
      </c>
      <c r="AL9" s="158">
        <v>45597</v>
      </c>
      <c r="AM9" s="158">
        <v>45627</v>
      </c>
      <c r="AN9" s="15" t="str">
        <f t="shared" ref="AN9:AS9" si="0">Q9</f>
        <v>Yerly Result</v>
      </c>
      <c r="AO9" s="15" t="str">
        <f t="shared" si="0"/>
        <v>Target</v>
      </c>
      <c r="AP9" s="16">
        <f t="shared" si="0"/>
        <v>1</v>
      </c>
      <c r="AQ9" s="16">
        <f t="shared" si="0"/>
        <v>0.8</v>
      </c>
      <c r="AR9" s="17">
        <f t="shared" si="0"/>
        <v>0</v>
      </c>
      <c r="AS9" s="18" t="str">
        <f t="shared" si="0"/>
        <v>Actual 
Score</v>
      </c>
    </row>
    <row r="10" spans="1:46" ht="33" customHeight="1" x14ac:dyDescent="0.25">
      <c r="A10" s="21" t="s">
        <v>8</v>
      </c>
      <c r="B10" s="80" t="s">
        <v>33</v>
      </c>
      <c r="C10" s="81"/>
      <c r="D10" s="42" t="s">
        <v>42</v>
      </c>
      <c r="E10" s="34"/>
      <c r="F10" s="34"/>
      <c r="G10" s="34"/>
      <c r="H10" s="34"/>
      <c r="I10" s="34"/>
      <c r="J10" s="195"/>
      <c r="K10" s="34"/>
      <c r="L10" s="34"/>
      <c r="M10" s="34"/>
      <c r="N10" s="34"/>
      <c r="O10" s="34"/>
      <c r="P10" s="34"/>
      <c r="Q10" s="175"/>
      <c r="R10" s="62"/>
      <c r="S10" s="27"/>
      <c r="T10" s="28"/>
      <c r="U10" s="28"/>
      <c r="V10" s="161" t="e">
        <f>IF((Q10-U10)/(S10-U10)&lt;0,0,IF((Q10-U10)/(S10-U10)&gt;D71,D71,(Q10-U10)/(S10-U10)))</f>
        <v>#DIV/0!</v>
      </c>
      <c r="W10" s="29" t="e">
        <f t="shared" ref="W10:W25" si="1">IF(V10&gt;140%,140%,V10)</f>
        <v>#DIV/0!</v>
      </c>
      <c r="X10" s="30"/>
      <c r="Y10" s="359" t="s">
        <v>84</v>
      </c>
      <c r="Z10" s="360"/>
      <c r="AA10" s="181" t="s">
        <v>97</v>
      </c>
      <c r="AB10" s="40"/>
      <c r="AC10" s="40"/>
      <c r="AD10" s="40"/>
      <c r="AE10" s="40"/>
      <c r="AF10" s="138"/>
      <c r="AG10" s="138"/>
      <c r="AH10" s="40"/>
      <c r="AI10" s="40"/>
      <c r="AJ10" s="40"/>
      <c r="AK10" s="40"/>
      <c r="AL10" s="201"/>
      <c r="AM10" s="201"/>
      <c r="AN10" s="177"/>
      <c r="AO10" s="131"/>
      <c r="AP10" s="38"/>
      <c r="AQ10" s="38"/>
      <c r="AR10" s="38"/>
      <c r="AS10" s="182" t="e">
        <f t="shared" ref="AS10:AS20" si="2">IF((AN10-AR10)/(AP10-AR10)&lt;0,0,IF((AN10-AR10)/(AP10-AR10)&gt;AA71,AA71,(AN10-AR10)/(AP10-AR10)))</f>
        <v>#DIV/0!</v>
      </c>
      <c r="AT10" s="36" t="e">
        <f>AS10</f>
        <v>#DIV/0!</v>
      </c>
    </row>
    <row r="11" spans="1:46" ht="53.85" customHeight="1" x14ac:dyDescent="0.25">
      <c r="A11" s="21" t="s">
        <v>4</v>
      </c>
      <c r="B11" s="80" t="s">
        <v>33</v>
      </c>
      <c r="C11" s="81"/>
      <c r="D11" s="42" t="s">
        <v>43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2"/>
      <c r="P11" s="192"/>
      <c r="Q11" s="175"/>
      <c r="R11" s="45"/>
      <c r="S11" s="44"/>
      <c r="T11" s="44"/>
      <c r="U11" s="27"/>
      <c r="V11" s="174" t="e">
        <f t="shared" ref="V11:V21" si="3">IF((Q11-U11)/(S11-U11)&lt;0,0,IF((Q11-U11)/(S11-U11)&gt;D72,D72,(Q11-U11)/(S11-U11)))</f>
        <v>#DIV/0!</v>
      </c>
      <c r="W11" s="29" t="e">
        <f>IF(V11&gt;140%,140%,V11)</f>
        <v>#DIV/0!</v>
      </c>
      <c r="X11" s="30"/>
      <c r="Y11" s="359" t="s">
        <v>84</v>
      </c>
      <c r="Z11" s="360"/>
      <c r="AA11" s="137" t="s">
        <v>98</v>
      </c>
      <c r="AB11" s="218"/>
      <c r="AC11" s="218"/>
      <c r="AD11" s="218"/>
      <c r="AE11" s="235"/>
      <c r="AF11" s="236"/>
      <c r="AG11" s="252"/>
      <c r="AH11" s="253"/>
      <c r="AI11" s="197"/>
      <c r="AJ11" s="197"/>
      <c r="AK11" s="197"/>
      <c r="AL11" s="213"/>
      <c r="AM11" s="213"/>
      <c r="AN11" s="177"/>
      <c r="AO11" s="131"/>
      <c r="AP11" s="38"/>
      <c r="AQ11" s="38"/>
      <c r="AR11" s="38"/>
      <c r="AS11" s="174" t="e">
        <f>AN11/AO11</f>
        <v>#DIV/0!</v>
      </c>
      <c r="AT11" s="36" t="e">
        <f>AS11</f>
        <v>#DIV/0!</v>
      </c>
    </row>
    <row r="12" spans="1:46" ht="15.75" x14ac:dyDescent="0.25">
      <c r="A12" s="21" t="s">
        <v>8</v>
      </c>
      <c r="B12" s="80" t="s">
        <v>33</v>
      </c>
      <c r="C12" s="81"/>
      <c r="D12" s="70" t="s">
        <v>44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176"/>
      <c r="R12" s="45"/>
      <c r="S12" s="27"/>
      <c r="T12" s="27"/>
      <c r="U12" s="27"/>
      <c r="V12" s="161" t="e">
        <f t="shared" si="3"/>
        <v>#DIV/0!</v>
      </c>
      <c r="W12" s="29" t="e">
        <f t="shared" si="1"/>
        <v>#DIV/0!</v>
      </c>
      <c r="X12" s="30"/>
      <c r="Y12" s="361" t="s">
        <v>87</v>
      </c>
      <c r="Z12" s="362"/>
      <c r="AA12" s="24" t="s">
        <v>88</v>
      </c>
      <c r="AB12" s="27"/>
      <c r="AC12" s="27"/>
      <c r="AD12" s="27"/>
      <c r="AE12" s="27"/>
      <c r="AF12" s="200"/>
      <c r="AG12" s="200"/>
      <c r="AH12" s="200"/>
      <c r="AI12" s="200"/>
      <c r="AJ12" s="200"/>
      <c r="AK12" s="200"/>
      <c r="AL12" s="200"/>
      <c r="AM12" s="27"/>
      <c r="AN12" s="170"/>
      <c r="AO12" s="33"/>
      <c r="AP12" s="34"/>
      <c r="AQ12" s="34"/>
      <c r="AR12" s="35"/>
      <c r="AS12" s="161" t="e">
        <f>AN12/AO12</f>
        <v>#DIV/0!</v>
      </c>
      <c r="AT12" s="36" t="e">
        <f t="shared" ref="AT12:AT25" si="4">AS12</f>
        <v>#DIV/0!</v>
      </c>
    </row>
    <row r="13" spans="1:46" ht="15.75" x14ac:dyDescent="0.25">
      <c r="A13" s="21" t="s">
        <v>8</v>
      </c>
      <c r="B13" s="129" t="s">
        <v>45</v>
      </c>
      <c r="C13" s="130"/>
      <c r="D13" s="70" t="s">
        <v>46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175"/>
      <c r="R13" s="33"/>
      <c r="S13" s="28"/>
      <c r="T13" s="28"/>
      <c r="U13" s="28"/>
      <c r="V13" s="161" t="e">
        <f t="shared" si="3"/>
        <v>#DIV/0!</v>
      </c>
      <c r="W13" s="29" t="e">
        <f t="shared" si="1"/>
        <v>#DIV/0!</v>
      </c>
      <c r="X13" s="30"/>
      <c r="Y13" s="361" t="s">
        <v>87</v>
      </c>
      <c r="Z13" s="362"/>
      <c r="AA13" s="41" t="s">
        <v>89</v>
      </c>
      <c r="AB13" s="27"/>
      <c r="AC13" s="27"/>
      <c r="AD13" s="27"/>
      <c r="AE13" s="27"/>
      <c r="AF13" s="200"/>
      <c r="AG13" s="200"/>
      <c r="AH13" s="200"/>
      <c r="AI13" s="200"/>
      <c r="AJ13" s="200"/>
      <c r="AK13" s="200"/>
      <c r="AL13" s="200"/>
      <c r="AM13" s="200"/>
      <c r="AN13" s="170"/>
      <c r="AO13" s="33"/>
      <c r="AP13" s="34"/>
      <c r="AQ13" s="34"/>
      <c r="AR13" s="28"/>
      <c r="AS13" s="174" t="e">
        <f>IF((AN13-AR13)/(AP13-AR13)&lt;0,0,IF((AN13-AR13)/(AP13-AR13)&gt;AA75,AA75,(AN13-AR13)/(AP13-AR13)))</f>
        <v>#DIV/0!</v>
      </c>
      <c r="AT13" s="36" t="e">
        <f t="shared" si="4"/>
        <v>#DIV/0!</v>
      </c>
    </row>
    <row r="14" spans="1:46" ht="15.75" x14ac:dyDescent="0.25">
      <c r="A14" s="21" t="s">
        <v>8</v>
      </c>
      <c r="B14" s="129" t="s">
        <v>45</v>
      </c>
      <c r="C14" s="130"/>
      <c r="D14" s="42" t="s">
        <v>47</v>
      </c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177"/>
      <c r="R14" s="131"/>
      <c r="S14" s="38"/>
      <c r="T14" s="38"/>
      <c r="U14" s="38"/>
      <c r="V14" s="161" t="e">
        <f t="shared" si="3"/>
        <v>#DIV/0!</v>
      </c>
      <c r="W14" s="29" t="e">
        <f t="shared" si="1"/>
        <v>#DIV/0!</v>
      </c>
      <c r="X14" s="30"/>
      <c r="Y14" s="361" t="s">
        <v>87</v>
      </c>
      <c r="Z14" s="362"/>
      <c r="AA14" s="42" t="s">
        <v>90</v>
      </c>
      <c r="AB14" s="27"/>
      <c r="AC14" s="27"/>
      <c r="AD14" s="27"/>
      <c r="AE14" s="27"/>
      <c r="AF14" s="200"/>
      <c r="AG14" s="200"/>
      <c r="AH14" s="200"/>
      <c r="AI14" s="200"/>
      <c r="AJ14" s="200"/>
      <c r="AK14" s="200"/>
      <c r="AL14" s="200"/>
      <c r="AM14" s="200"/>
      <c r="AN14" s="170"/>
      <c r="AO14" s="43"/>
      <c r="AP14" s="34"/>
      <c r="AQ14" s="34"/>
      <c r="AR14" s="34"/>
      <c r="AS14" s="174" t="e">
        <f>IF((AN14-AR14)/(AP14-AR14)&lt;0,0,IF((AN14-AR14)/(AP14-AR14)&gt;AA76,AA76,(AN14-AR14)/(AP14-AR14)))</f>
        <v>#DIV/0!</v>
      </c>
      <c r="AT14" s="36" t="e">
        <f t="shared" si="4"/>
        <v>#DIV/0!</v>
      </c>
    </row>
    <row r="15" spans="1:46" ht="15.75" x14ac:dyDescent="0.25">
      <c r="A15" s="21" t="s">
        <v>4</v>
      </c>
      <c r="B15" s="129" t="s">
        <v>45</v>
      </c>
      <c r="C15" s="130"/>
      <c r="D15" s="42" t="s">
        <v>48</v>
      </c>
      <c r="E15" s="185"/>
      <c r="F15" s="185"/>
      <c r="G15" s="185"/>
      <c r="H15" s="185"/>
      <c r="I15" s="185"/>
      <c r="J15" s="185"/>
      <c r="K15" s="214"/>
      <c r="L15" s="214"/>
      <c r="M15" s="214"/>
      <c r="N15" s="214"/>
      <c r="O15" s="214"/>
      <c r="P15" s="214"/>
      <c r="Q15" s="177"/>
      <c r="R15" s="248"/>
      <c r="S15" s="132"/>
      <c r="T15" s="132"/>
      <c r="U15" s="132"/>
      <c r="V15" s="161" t="e">
        <f t="shared" si="3"/>
        <v>#DIV/0!</v>
      </c>
      <c r="W15" s="29" t="e">
        <f t="shared" si="1"/>
        <v>#DIV/0!</v>
      </c>
      <c r="X15" s="30"/>
      <c r="Y15" s="361" t="s">
        <v>87</v>
      </c>
      <c r="Z15" s="362"/>
      <c r="AA15" s="42" t="s">
        <v>91</v>
      </c>
      <c r="AB15" s="27"/>
      <c r="AC15" s="27"/>
      <c r="AD15" s="27"/>
      <c r="AE15" s="27"/>
      <c r="AF15" s="200"/>
      <c r="AG15" s="200"/>
      <c r="AH15" s="200"/>
      <c r="AI15" s="200"/>
      <c r="AJ15" s="200"/>
      <c r="AK15" s="27"/>
      <c r="AL15" s="27"/>
      <c r="AM15" s="27"/>
      <c r="AN15" s="170"/>
      <c r="AO15" s="43"/>
      <c r="AP15" s="28"/>
      <c r="AQ15" s="28"/>
      <c r="AR15" s="46"/>
      <c r="AS15" s="196" t="e">
        <f>IF((AN15-AR15)/(AP15-AR15)&lt;0,0,IF((AN15-AR15)/(AP15-AR15)&gt;AA77,AA77,(AN15-AR15)/(AP15-AR15)))</f>
        <v>#DIV/0!</v>
      </c>
      <c r="AT15" s="36" t="e">
        <f t="shared" si="4"/>
        <v>#DIV/0!</v>
      </c>
    </row>
    <row r="16" spans="1:46" ht="15.75" x14ac:dyDescent="0.25">
      <c r="A16" s="21" t="s">
        <v>4</v>
      </c>
      <c r="B16" s="133" t="s">
        <v>49</v>
      </c>
      <c r="C16" s="134"/>
      <c r="D16" s="194" t="s">
        <v>96</v>
      </c>
      <c r="E16" s="195"/>
      <c r="F16" s="195"/>
      <c r="G16" s="195"/>
      <c r="H16" s="195"/>
      <c r="I16" s="195"/>
      <c r="J16" s="34"/>
      <c r="K16" s="195"/>
      <c r="L16" s="195"/>
      <c r="M16" s="195"/>
      <c r="N16" s="195"/>
      <c r="O16" s="195"/>
      <c r="P16" s="195"/>
      <c r="Q16" s="175"/>
      <c r="R16" s="43"/>
      <c r="S16" s="28"/>
      <c r="T16" s="28"/>
      <c r="U16" s="28"/>
      <c r="V16" s="161" t="e">
        <f t="shared" si="3"/>
        <v>#DIV/0!</v>
      </c>
      <c r="W16" s="29" t="e">
        <f t="shared" si="1"/>
        <v>#DIV/0!</v>
      </c>
      <c r="X16" s="30"/>
      <c r="Y16" s="363"/>
      <c r="Z16" s="364"/>
      <c r="AA16" s="128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175" t="e">
        <f t="shared" ref="AN16:AN25" si="5">AVERAGE(AD16:AM16)</f>
        <v>#DIV/0!</v>
      </c>
      <c r="AO16" s="43"/>
      <c r="AP16" s="28">
        <f t="shared" ref="AP16:AP25" si="6">AO16</f>
        <v>0</v>
      </c>
      <c r="AQ16" s="28">
        <f>AP16*0.8</f>
        <v>0</v>
      </c>
      <c r="AR16" s="28">
        <f t="shared" ref="AR16:AR25" si="7">+AP16+(AQ16-AP16)*5</f>
        <v>0</v>
      </c>
      <c r="AS16" s="28" t="e">
        <f t="shared" si="2"/>
        <v>#DIV/0!</v>
      </c>
      <c r="AT16" s="36" t="e">
        <f t="shared" si="4"/>
        <v>#DIV/0!</v>
      </c>
    </row>
    <row r="17" spans="1:46" ht="15" customHeight="1" x14ac:dyDescent="0.25">
      <c r="A17" s="21"/>
      <c r="B17" s="135" t="s">
        <v>50</v>
      </c>
      <c r="C17" s="136"/>
      <c r="D17" s="42" t="s">
        <v>51</v>
      </c>
      <c r="E17" s="195"/>
      <c r="F17" s="195"/>
      <c r="G17" s="195"/>
      <c r="H17" s="195"/>
      <c r="I17" s="195"/>
      <c r="J17" s="34"/>
      <c r="K17" s="195"/>
      <c r="L17" s="195"/>
      <c r="M17" s="195"/>
      <c r="N17" s="195"/>
      <c r="O17" s="195"/>
      <c r="P17" s="195"/>
      <c r="Q17" s="175"/>
      <c r="R17" s="43"/>
      <c r="S17" s="28"/>
      <c r="T17" s="28"/>
      <c r="U17" s="28"/>
      <c r="V17" s="161" t="e">
        <f t="shared" si="3"/>
        <v>#DIV/0!</v>
      </c>
      <c r="W17" s="29" t="e">
        <f t="shared" si="1"/>
        <v>#DIV/0!</v>
      </c>
      <c r="X17" s="30"/>
      <c r="Y17" s="363"/>
      <c r="Z17" s="364"/>
      <c r="AA17" s="137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175" t="e">
        <f t="shared" si="5"/>
        <v>#DIV/0!</v>
      </c>
      <c r="AO17" s="43"/>
      <c r="AP17" s="28">
        <f t="shared" si="6"/>
        <v>0</v>
      </c>
      <c r="AQ17" s="28">
        <f>AP17*0.8</f>
        <v>0</v>
      </c>
      <c r="AR17" s="28">
        <f t="shared" si="7"/>
        <v>0</v>
      </c>
      <c r="AS17" s="28" t="e">
        <f t="shared" si="2"/>
        <v>#DIV/0!</v>
      </c>
      <c r="AT17" s="36" t="e">
        <f t="shared" si="4"/>
        <v>#DIV/0!</v>
      </c>
    </row>
    <row r="18" spans="1:46" ht="16.5" customHeight="1" x14ac:dyDescent="0.25">
      <c r="A18" s="21"/>
      <c r="B18" s="135" t="s">
        <v>50</v>
      </c>
      <c r="C18" s="136"/>
      <c r="D18" s="70" t="s">
        <v>52</v>
      </c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177"/>
      <c r="R18" s="131"/>
      <c r="S18" s="38"/>
      <c r="T18" s="38"/>
      <c r="U18" s="38"/>
      <c r="V18" s="161" t="e">
        <f t="shared" si="3"/>
        <v>#DIV/0!</v>
      </c>
      <c r="W18" s="29" t="e">
        <f>IF(V18&gt;140%,140%,V18)</f>
        <v>#DIV/0!</v>
      </c>
      <c r="X18" s="30"/>
      <c r="Y18" s="363"/>
      <c r="Z18" s="364"/>
      <c r="AA18" s="128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177" t="e">
        <f t="shared" si="5"/>
        <v>#DIV/0!</v>
      </c>
      <c r="AO18" s="131"/>
      <c r="AP18" s="38">
        <f t="shared" si="6"/>
        <v>0</v>
      </c>
      <c r="AQ18" s="38">
        <f>AP18/0.8</f>
        <v>0</v>
      </c>
      <c r="AR18" s="38">
        <f t="shared" si="7"/>
        <v>0</v>
      </c>
      <c r="AS18" s="28" t="e">
        <f t="shared" si="2"/>
        <v>#DIV/0!</v>
      </c>
      <c r="AT18" s="36" t="e">
        <f t="shared" si="4"/>
        <v>#DIV/0!</v>
      </c>
    </row>
    <row r="19" spans="1:46" ht="15.75" customHeight="1" x14ac:dyDescent="0.25">
      <c r="A19" s="21" t="s">
        <v>53</v>
      </c>
      <c r="B19" s="135" t="s">
        <v>50</v>
      </c>
      <c r="C19" s="136"/>
      <c r="D19" s="41" t="s">
        <v>54</v>
      </c>
      <c r="E19" s="40"/>
      <c r="F19" s="40"/>
      <c r="G19" s="40"/>
      <c r="H19" s="201"/>
      <c r="I19" s="237"/>
      <c r="J19" s="237"/>
      <c r="K19" s="237"/>
      <c r="L19" s="237"/>
      <c r="M19" s="237"/>
      <c r="N19" s="201"/>
      <c r="O19" s="201"/>
      <c r="P19" s="201"/>
      <c r="Q19" s="177"/>
      <c r="R19" s="131"/>
      <c r="S19" s="138"/>
      <c r="T19" s="138"/>
      <c r="U19" s="139"/>
      <c r="V19" s="196" t="e">
        <f t="shared" si="3"/>
        <v>#DIV/0!</v>
      </c>
      <c r="W19" s="29" t="e">
        <f t="shared" si="1"/>
        <v>#DIV/0!</v>
      </c>
      <c r="X19" s="30"/>
      <c r="Y19" s="363"/>
      <c r="Z19" s="364"/>
      <c r="AA19" s="1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177" t="e">
        <f t="shared" si="5"/>
        <v>#DIV/0!</v>
      </c>
      <c r="AO19" s="131"/>
      <c r="AP19" s="138">
        <f t="shared" si="6"/>
        <v>0</v>
      </c>
      <c r="AQ19" s="138">
        <f>AP19/0.8</f>
        <v>0</v>
      </c>
      <c r="AR19" s="139">
        <f t="shared" si="7"/>
        <v>0</v>
      </c>
      <c r="AS19" s="28" t="e">
        <f t="shared" si="2"/>
        <v>#DIV/0!</v>
      </c>
      <c r="AT19" s="36" t="e">
        <f t="shared" si="4"/>
        <v>#DIV/0!</v>
      </c>
    </row>
    <row r="20" spans="1:46" ht="15.75" customHeight="1" x14ac:dyDescent="0.25">
      <c r="A20" s="21" t="s">
        <v>4</v>
      </c>
      <c r="B20" s="135" t="s">
        <v>50</v>
      </c>
      <c r="C20" s="136"/>
      <c r="D20" s="41" t="s">
        <v>71</v>
      </c>
      <c r="E20" s="149"/>
      <c r="F20" s="149"/>
      <c r="G20" s="149"/>
      <c r="H20" s="202"/>
      <c r="I20" s="202"/>
      <c r="J20" s="202"/>
      <c r="K20" s="202"/>
      <c r="L20" s="202"/>
      <c r="M20" s="202"/>
      <c r="N20" s="202"/>
      <c r="O20" s="202"/>
      <c r="P20" s="202"/>
      <c r="Q20" s="177"/>
      <c r="R20" s="249"/>
      <c r="S20" s="142"/>
      <c r="T20" s="142"/>
      <c r="U20" s="141"/>
      <c r="V20" s="196" t="e">
        <f t="shared" si="3"/>
        <v>#DIV/0!</v>
      </c>
      <c r="W20" s="29" t="e">
        <f t="shared" si="1"/>
        <v>#DIV/0!</v>
      </c>
      <c r="X20" s="30"/>
      <c r="Y20" s="363"/>
      <c r="Z20" s="364"/>
      <c r="AA20" s="140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177">
        <f>SUM(AB20:AM20)</f>
        <v>0</v>
      </c>
      <c r="AO20" s="249"/>
      <c r="AP20" s="142">
        <f t="shared" si="6"/>
        <v>0</v>
      </c>
      <c r="AQ20" s="142">
        <f>AP20/0.8</f>
        <v>0</v>
      </c>
      <c r="AR20" s="141">
        <f t="shared" si="7"/>
        <v>0</v>
      </c>
      <c r="AS20" s="220" t="e">
        <f t="shared" si="2"/>
        <v>#DIV/0!</v>
      </c>
      <c r="AT20" s="36" t="e">
        <f t="shared" si="4"/>
        <v>#DIV/0!</v>
      </c>
    </row>
    <row r="21" spans="1:46" ht="15.75" customHeight="1" x14ac:dyDescent="0.25">
      <c r="A21" s="21"/>
      <c r="B21" s="135" t="s">
        <v>50</v>
      </c>
      <c r="C21" s="136"/>
      <c r="D21" s="41" t="s">
        <v>55</v>
      </c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177"/>
      <c r="R21" s="131"/>
      <c r="S21" s="138"/>
      <c r="T21" s="138"/>
      <c r="U21" s="139"/>
      <c r="V21" s="196" t="e">
        <f t="shared" si="3"/>
        <v>#DIV/0!</v>
      </c>
      <c r="W21" s="29" t="e">
        <f t="shared" si="1"/>
        <v>#DIV/0!</v>
      </c>
      <c r="X21" s="30"/>
      <c r="Y21" s="363"/>
      <c r="Z21" s="364"/>
      <c r="AA21" s="1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177" t="e">
        <f t="shared" si="5"/>
        <v>#DIV/0!</v>
      </c>
      <c r="AO21" s="131"/>
      <c r="AP21" s="138">
        <f t="shared" si="6"/>
        <v>0</v>
      </c>
      <c r="AQ21" s="138">
        <f>AP21/0.8</f>
        <v>0</v>
      </c>
      <c r="AR21" s="139">
        <f t="shared" si="7"/>
        <v>0</v>
      </c>
      <c r="AS21" s="28" t="e">
        <f>IF((AN21-AR21)/(AP21-AR21)&lt;0,0,IF((AN21-AR21)/(AP21-AR21)&gt;AA79,AA79,(AN21-AR21)/(AP21-AR21)))</f>
        <v>#DIV/0!</v>
      </c>
      <c r="AT21" s="36" t="e">
        <f t="shared" si="4"/>
        <v>#DIV/0!</v>
      </c>
    </row>
    <row r="22" spans="1:46" ht="15.75" customHeight="1" x14ac:dyDescent="0.25">
      <c r="A22" s="21"/>
      <c r="B22" s="143" t="s">
        <v>56</v>
      </c>
      <c r="C22" s="144"/>
      <c r="D22" s="145" t="s">
        <v>57</v>
      </c>
      <c r="E22" s="56"/>
      <c r="F22" s="56"/>
      <c r="G22" s="56"/>
      <c r="H22" s="56"/>
      <c r="I22" s="215"/>
      <c r="J22" s="238"/>
      <c r="K22" s="215"/>
      <c r="L22" s="215"/>
      <c r="M22" s="215"/>
      <c r="N22" s="215"/>
      <c r="O22" s="216"/>
      <c r="P22" s="216"/>
      <c r="Q22" s="178"/>
      <c r="R22" s="250"/>
      <c r="S22" s="146"/>
      <c r="T22" s="146"/>
      <c r="U22" s="147"/>
      <c r="V22" s="160" t="e">
        <f>IF((Q22-U22)/(S22-U22)&lt;0,0,IF((Q22-U22)/(S22-U22)&gt;D83,D83,(Q22-U22)/(S22-U22)))</f>
        <v>#DIV/0!</v>
      </c>
      <c r="W22" s="29" t="e">
        <f t="shared" si="1"/>
        <v>#DIV/0!</v>
      </c>
      <c r="X22" s="30"/>
      <c r="Y22" s="363"/>
      <c r="Z22" s="364"/>
      <c r="AA22" s="128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193"/>
      <c r="AM22" s="193"/>
      <c r="AN22" s="178" t="e">
        <f t="shared" si="5"/>
        <v>#DIV/0!</v>
      </c>
      <c r="AO22" s="250"/>
      <c r="AP22" s="146">
        <f t="shared" si="6"/>
        <v>0</v>
      </c>
      <c r="AQ22" s="146">
        <f>AP22/0.8</f>
        <v>0</v>
      </c>
      <c r="AR22" s="147">
        <f t="shared" si="7"/>
        <v>0</v>
      </c>
      <c r="AS22" s="28" t="e">
        <f>IF((AN22-AR22)/(AP22-AR22)&lt;0,0,IF((AN22-AR22)/(AP22-AR22)&gt;AA83,AA83,(AN22-AR22)/(AP22-AR22)))</f>
        <v>#DIV/0!</v>
      </c>
      <c r="AT22" s="36" t="e">
        <f t="shared" si="4"/>
        <v>#DIV/0!</v>
      </c>
    </row>
    <row r="23" spans="1:46" ht="19.5" customHeight="1" x14ac:dyDescent="0.25">
      <c r="A23" s="21"/>
      <c r="B23" s="143" t="s">
        <v>56</v>
      </c>
      <c r="C23" s="144"/>
      <c r="D23" s="148" t="s">
        <v>58</v>
      </c>
      <c r="E23" s="53"/>
      <c r="F23" s="53"/>
      <c r="G23" s="53"/>
      <c r="H23" s="34"/>
      <c r="I23" s="34"/>
      <c r="J23" s="34"/>
      <c r="K23" s="195"/>
      <c r="L23" s="195"/>
      <c r="M23" s="195"/>
      <c r="N23" s="195"/>
      <c r="O23" s="195"/>
      <c r="P23" s="195"/>
      <c r="Q23" s="175"/>
      <c r="R23" s="43"/>
      <c r="S23" s="53"/>
      <c r="T23" s="53"/>
      <c r="U23" s="55"/>
      <c r="V23" s="161" t="e">
        <f>IF((Q23-U23)/(S23-U23)&lt;0,0,IF((Q23-U23)/(S23-U23)&gt;D81,D81,(Q23-U23)/(S23-U23)))</f>
        <v>#DIV/0!</v>
      </c>
      <c r="W23" s="29" t="e">
        <f t="shared" si="1"/>
        <v>#DIV/0!</v>
      </c>
      <c r="X23" s="30"/>
      <c r="Y23" s="363"/>
      <c r="Z23" s="364"/>
      <c r="AA23" s="128"/>
      <c r="AB23" s="138"/>
      <c r="AC23" s="138"/>
      <c r="AD23" s="138"/>
      <c r="AE23" s="40"/>
      <c r="AF23" s="40"/>
      <c r="AG23" s="40"/>
      <c r="AH23" s="40"/>
      <c r="AI23" s="40"/>
      <c r="AJ23" s="40"/>
      <c r="AK23" s="40"/>
      <c r="AL23" s="40"/>
      <c r="AM23" s="40"/>
      <c r="AN23" s="175" t="e">
        <f t="shared" si="5"/>
        <v>#DIV/0!</v>
      </c>
      <c r="AO23" s="43"/>
      <c r="AP23" s="53">
        <f t="shared" si="6"/>
        <v>0</v>
      </c>
      <c r="AQ23" s="53">
        <f>AP23*0.8</f>
        <v>0</v>
      </c>
      <c r="AR23" s="55">
        <f t="shared" si="7"/>
        <v>0</v>
      </c>
      <c r="AS23" s="28" t="e">
        <f>IF((AN23-AR23)/(AP23-AR23)&lt;0,0,IF((AN23-AR23)/(AP23-AR23)&gt;AA81,AA81,(AN23-AR23)/(AP23-AR23)))</f>
        <v>#DIV/0!</v>
      </c>
      <c r="AT23" s="36" t="e">
        <f t="shared" si="4"/>
        <v>#DIV/0!</v>
      </c>
    </row>
    <row r="24" spans="1:46" ht="15.75" x14ac:dyDescent="0.25">
      <c r="A24" s="21"/>
      <c r="B24" s="143" t="s">
        <v>56</v>
      </c>
      <c r="C24" s="144"/>
      <c r="D24" s="145" t="s">
        <v>59</v>
      </c>
      <c r="E24" s="56"/>
      <c r="F24" s="56"/>
      <c r="G24" s="56"/>
      <c r="H24" s="56"/>
      <c r="I24" s="215"/>
      <c r="J24" s="215"/>
      <c r="K24" s="215"/>
      <c r="L24" s="215"/>
      <c r="M24" s="215"/>
      <c r="N24" s="215"/>
      <c r="O24" s="216"/>
      <c r="P24" s="216"/>
      <c r="Q24" s="175"/>
      <c r="R24" s="250"/>
      <c r="S24" s="149"/>
      <c r="T24" s="149"/>
      <c r="U24" s="149"/>
      <c r="V24" s="196" t="e">
        <f>IF((Q24-U24)/(S24-U24)&lt;0,0,IF((Q24-U24)/(S24-U24)&gt;D85,D85,(Q24-U24)/(S24-U24)))</f>
        <v>#DIV/0!</v>
      </c>
      <c r="W24" s="29" t="e">
        <f t="shared" si="1"/>
        <v>#DIV/0!</v>
      </c>
      <c r="X24" s="30"/>
      <c r="Y24" s="363"/>
      <c r="Z24" s="364"/>
      <c r="AA24" s="128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193"/>
      <c r="AM24" s="193"/>
      <c r="AN24" s="175" t="e">
        <f t="shared" si="5"/>
        <v>#DIV/0!</v>
      </c>
      <c r="AO24" s="250"/>
      <c r="AP24" s="149">
        <f t="shared" si="6"/>
        <v>0</v>
      </c>
      <c r="AQ24" s="149">
        <f>AP24/0.8</f>
        <v>0</v>
      </c>
      <c r="AR24" s="149">
        <f t="shared" si="7"/>
        <v>0</v>
      </c>
      <c r="AS24" s="28" t="e">
        <f>IF((AN24-AR24)/(AP24-AR24)&lt;0,0,IF((AN24-AR24)/(AP24-AR24)&gt;AA85,AA85,(AN24-AR24)/(AP24-AR24)))</f>
        <v>#DIV/0!</v>
      </c>
      <c r="AT24" s="36" t="e">
        <f t="shared" si="4"/>
        <v>#DIV/0!</v>
      </c>
    </row>
    <row r="25" spans="1:46" ht="15.75" x14ac:dyDescent="0.25">
      <c r="A25" s="21"/>
      <c r="B25" s="143" t="s">
        <v>56</v>
      </c>
      <c r="C25" s="144"/>
      <c r="D25" s="145" t="s">
        <v>60</v>
      </c>
      <c r="E25" s="53"/>
      <c r="F25" s="53"/>
      <c r="G25" s="53"/>
      <c r="H25" s="34"/>
      <c r="I25" s="195"/>
      <c r="J25" s="195"/>
      <c r="K25" s="195"/>
      <c r="L25" s="195"/>
      <c r="M25" s="195"/>
      <c r="N25" s="195"/>
      <c r="O25" s="195"/>
      <c r="P25" s="217"/>
      <c r="Q25" s="175"/>
      <c r="R25" s="251"/>
      <c r="S25" s="149"/>
      <c r="T25" s="149"/>
      <c r="U25" s="149"/>
      <c r="V25" s="203" t="e">
        <f>IF((Q245-U25)/(S25-U25)&lt;0,0,IF((Q25-U25)/(S25-U25)&gt;D85,D85,(Q25-U25)/(S25-U25)))</f>
        <v>#DIV/0!</v>
      </c>
      <c r="W25" s="29" t="e">
        <f t="shared" si="1"/>
        <v>#DIV/0!</v>
      </c>
      <c r="X25" s="30"/>
      <c r="Y25" s="363"/>
      <c r="Z25" s="364"/>
      <c r="AA25" s="128"/>
      <c r="AB25" s="138"/>
      <c r="AC25" s="138"/>
      <c r="AD25" s="138"/>
      <c r="AE25" s="82"/>
      <c r="AF25" s="82"/>
      <c r="AG25" s="82"/>
      <c r="AH25" s="82"/>
      <c r="AI25" s="82"/>
      <c r="AJ25" s="82"/>
      <c r="AK25" s="82"/>
      <c r="AL25" s="82"/>
      <c r="AM25" s="82"/>
      <c r="AN25" s="175" t="e">
        <f t="shared" si="5"/>
        <v>#DIV/0!</v>
      </c>
      <c r="AO25" s="251"/>
      <c r="AP25" s="149">
        <f t="shared" si="6"/>
        <v>0</v>
      </c>
      <c r="AQ25" s="149">
        <f>AP25*0.8</f>
        <v>0</v>
      </c>
      <c r="AR25" s="149">
        <f t="shared" si="7"/>
        <v>0</v>
      </c>
      <c r="AS25" s="28" t="e">
        <f>IF((AN245-AR25)/(AP25-AR25)&lt;0,0,IF((AN25-AR25)/(AP25-AR25)&gt;AA85,AA85,(AN25-AR25)/(AP25-AR25)))</f>
        <v>#DIV/0!</v>
      </c>
      <c r="AT25" s="36" t="e">
        <f t="shared" si="4"/>
        <v>#DIV/0!</v>
      </c>
    </row>
    <row r="26" spans="1:46" ht="15.75" x14ac:dyDescent="0.25">
      <c r="B26" s="7"/>
      <c r="C26" s="8"/>
      <c r="D26" s="85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7"/>
      <c r="S26" s="88"/>
      <c r="T26" s="88"/>
      <c r="U26" s="88"/>
      <c r="V26" s="89"/>
      <c r="W26" s="90"/>
      <c r="X26" s="91"/>
      <c r="Y26" s="7"/>
      <c r="Z26" s="7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6"/>
      <c r="AO26" s="87"/>
      <c r="AP26" s="88"/>
      <c r="AQ26" s="88"/>
      <c r="AR26" s="88"/>
      <c r="AS26" s="89"/>
      <c r="AT26" s="92"/>
    </row>
    <row r="27" spans="1:46" ht="15.75" x14ac:dyDescent="0.25">
      <c r="B27" s="93"/>
      <c r="C27" s="8"/>
      <c r="D27" s="94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97"/>
      <c r="U27" s="97"/>
      <c r="V27" s="98"/>
      <c r="W27" s="90"/>
      <c r="X27" s="91"/>
      <c r="Y27" s="93"/>
      <c r="Z27" s="8"/>
      <c r="AA27" s="94"/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94"/>
      <c r="AM27" s="94"/>
      <c r="AN27" s="95"/>
      <c r="AO27" s="95"/>
      <c r="AP27" s="96"/>
      <c r="AQ27" s="97"/>
      <c r="AR27" s="97"/>
      <c r="AS27" s="98"/>
      <c r="AT27" s="92"/>
    </row>
    <row r="28" spans="1:46" x14ac:dyDescent="0.2">
      <c r="B28" s="99"/>
      <c r="C28" s="100"/>
      <c r="Y28" s="99"/>
      <c r="Z28" s="100"/>
    </row>
    <row r="29" spans="1:46" x14ac:dyDescent="0.2">
      <c r="B29" s="101"/>
      <c r="C29" s="102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Y29" s="101"/>
      <c r="Z29" s="102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</row>
    <row r="30" spans="1:46" ht="15.75" x14ac:dyDescent="0.25">
      <c r="B30" s="7"/>
      <c r="C30" s="8"/>
      <c r="D30" s="104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6"/>
      <c r="S30" s="107"/>
      <c r="T30" s="107"/>
      <c r="U30" s="107"/>
      <c r="V30" s="108"/>
      <c r="W30" s="90"/>
      <c r="X30" s="91"/>
      <c r="Y30" s="7"/>
      <c r="Z30" s="7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5"/>
      <c r="AO30" s="106"/>
      <c r="AP30" s="107"/>
      <c r="AQ30" s="107"/>
      <c r="AR30" s="107"/>
      <c r="AS30" s="108"/>
      <c r="AT30" s="92"/>
    </row>
    <row r="31" spans="1:46" ht="15.75" x14ac:dyDescent="0.25">
      <c r="C31" s="8"/>
      <c r="D31" s="94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97"/>
      <c r="U31" s="97"/>
      <c r="V31" s="98"/>
      <c r="W31" s="90"/>
      <c r="X31" s="91"/>
      <c r="Y31" s="7"/>
      <c r="Z31" s="7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5"/>
      <c r="AO31" s="95"/>
      <c r="AP31" s="96"/>
      <c r="AQ31" s="97"/>
      <c r="AR31" s="97"/>
      <c r="AS31" s="98"/>
      <c r="AT31" s="92"/>
    </row>
    <row r="32" spans="1:46" x14ac:dyDescent="0.2">
      <c r="C32" s="8"/>
    </row>
    <row r="33" spans="4:41" x14ac:dyDescent="0.2"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103"/>
      <c r="R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</row>
    <row r="66" spans="4:43" ht="15.75" thickBot="1" x14ac:dyDescent="0.25">
      <c r="U66" s="109"/>
      <c r="V66" s="109"/>
      <c r="W66" s="7"/>
      <c r="Y66" s="7"/>
      <c r="Z66" s="7"/>
    </row>
    <row r="67" spans="4:43" ht="15.75" x14ac:dyDescent="0.25">
      <c r="D67" s="110"/>
      <c r="E67" s="111" t="s">
        <v>37</v>
      </c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2"/>
      <c r="S67" s="112"/>
      <c r="T67" s="113"/>
      <c r="U67" s="109"/>
      <c r="V67" s="109"/>
      <c r="W67" s="7"/>
      <c r="Y67" s="7"/>
      <c r="Z67" s="7"/>
      <c r="AA67" s="110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1" t="s">
        <v>37</v>
      </c>
      <c r="AO67" s="112"/>
      <c r="AP67" s="112"/>
      <c r="AQ67" s="113"/>
    </row>
    <row r="68" spans="4:43" ht="15.75" x14ac:dyDescent="0.25">
      <c r="D68" s="114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6"/>
      <c r="S68" s="116"/>
      <c r="T68" s="117"/>
      <c r="U68" s="109"/>
      <c r="V68" s="109"/>
      <c r="W68" s="7"/>
      <c r="Y68" s="7"/>
      <c r="Z68" s="7"/>
      <c r="AA68" s="114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5"/>
      <c r="AO68" s="116"/>
      <c r="AP68" s="116"/>
      <c r="AQ68" s="117"/>
    </row>
    <row r="69" spans="4:43" x14ac:dyDescent="0.2">
      <c r="D69" s="114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7"/>
      <c r="U69" s="109"/>
      <c r="V69" s="109"/>
      <c r="W69" s="7"/>
      <c r="Y69" s="7"/>
      <c r="Z69" s="7"/>
      <c r="AA69" s="114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7"/>
    </row>
    <row r="70" spans="4:43" ht="15.75" x14ac:dyDescent="0.25">
      <c r="D70" s="118" t="s">
        <v>38</v>
      </c>
      <c r="E70" s="119" t="s">
        <v>39</v>
      </c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20" t="s">
        <v>40</v>
      </c>
      <c r="S70" s="119" t="s">
        <v>41</v>
      </c>
      <c r="T70" s="121"/>
      <c r="U70" s="109"/>
      <c r="V70" s="109"/>
      <c r="W70" s="7"/>
      <c r="Y70" s="7"/>
      <c r="Z70" s="7"/>
      <c r="AA70" s="118" t="s">
        <v>38</v>
      </c>
      <c r="AB70" s="179"/>
      <c r="AC70" s="179"/>
      <c r="AD70" s="179"/>
      <c r="AE70" s="179"/>
      <c r="AF70" s="179"/>
      <c r="AG70" s="179"/>
      <c r="AH70" s="179"/>
      <c r="AI70" s="179"/>
      <c r="AJ70" s="179"/>
      <c r="AK70" s="179"/>
      <c r="AL70" s="179"/>
      <c r="AM70" s="179"/>
      <c r="AN70" s="119" t="s">
        <v>39</v>
      </c>
      <c r="AO70" s="120" t="s">
        <v>40</v>
      </c>
      <c r="AP70" s="119" t="s">
        <v>41</v>
      </c>
      <c r="AQ70" s="121"/>
    </row>
    <row r="71" spans="4:43" ht="15.75" x14ac:dyDescent="0.25">
      <c r="D71" s="122">
        <v>1.2</v>
      </c>
      <c r="E71" s="123">
        <v>1</v>
      </c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>
        <v>0.8</v>
      </c>
      <c r="S71" s="123">
        <v>0</v>
      </c>
      <c r="T71" s="117"/>
      <c r="U71" s="109"/>
      <c r="V71" s="109"/>
      <c r="W71" s="7"/>
      <c r="Y71" s="7"/>
      <c r="Z71" s="7"/>
      <c r="AA71" s="122">
        <v>1.2</v>
      </c>
      <c r="AB71" s="180"/>
      <c r="AC71" s="180"/>
      <c r="AD71" s="180"/>
      <c r="AE71" s="180"/>
      <c r="AF71" s="180"/>
      <c r="AG71" s="180"/>
      <c r="AH71" s="180"/>
      <c r="AI71" s="180"/>
      <c r="AJ71" s="180"/>
      <c r="AK71" s="180"/>
      <c r="AL71" s="180"/>
      <c r="AM71" s="180"/>
      <c r="AN71" s="123">
        <v>1</v>
      </c>
      <c r="AO71" s="123">
        <v>0.8</v>
      </c>
      <c r="AP71" s="123">
        <v>0</v>
      </c>
      <c r="AQ71" s="117"/>
    </row>
    <row r="72" spans="4:43" ht="15.75" x14ac:dyDescent="0.25">
      <c r="D72" s="122">
        <v>1.2</v>
      </c>
      <c r="E72" s="123">
        <v>1</v>
      </c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>
        <v>0.8</v>
      </c>
      <c r="S72" s="123">
        <v>0</v>
      </c>
      <c r="T72" s="117"/>
      <c r="U72" s="109"/>
      <c r="V72" s="109"/>
      <c r="W72" s="7"/>
      <c r="Y72" s="7"/>
      <c r="Z72" s="7"/>
      <c r="AA72" s="122">
        <v>1.2</v>
      </c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23">
        <v>1</v>
      </c>
      <c r="AO72" s="123">
        <v>0.8</v>
      </c>
      <c r="AP72" s="123">
        <v>0</v>
      </c>
      <c r="AQ72" s="117"/>
    </row>
    <row r="73" spans="4:43" ht="15.75" x14ac:dyDescent="0.25">
      <c r="D73" s="122">
        <v>1.2</v>
      </c>
      <c r="E73" s="123">
        <v>1</v>
      </c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>
        <v>0.8</v>
      </c>
      <c r="S73" s="123">
        <v>0</v>
      </c>
      <c r="T73" s="117"/>
      <c r="U73" s="109"/>
      <c r="V73" s="109"/>
      <c r="W73" s="7"/>
      <c r="Y73" s="7"/>
      <c r="Z73" s="7"/>
      <c r="AA73" s="122">
        <v>1.2</v>
      </c>
      <c r="AB73" s="180"/>
      <c r="AC73" s="180"/>
      <c r="AD73" s="180"/>
      <c r="AE73" s="180"/>
      <c r="AF73" s="180"/>
      <c r="AG73" s="180"/>
      <c r="AH73" s="180"/>
      <c r="AI73" s="180"/>
      <c r="AJ73" s="180"/>
      <c r="AK73" s="180"/>
      <c r="AL73" s="180"/>
      <c r="AM73" s="180"/>
      <c r="AN73" s="123">
        <v>1</v>
      </c>
      <c r="AO73" s="123">
        <v>0.8</v>
      </c>
      <c r="AP73" s="123">
        <v>0</v>
      </c>
      <c r="AQ73" s="117"/>
    </row>
    <row r="74" spans="4:43" ht="15.75" x14ac:dyDescent="0.25">
      <c r="D74" s="122">
        <v>1.2</v>
      </c>
      <c r="E74" s="123">
        <v>1</v>
      </c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>
        <v>0.8</v>
      </c>
      <c r="S74" s="123">
        <v>0</v>
      </c>
      <c r="T74" s="117"/>
      <c r="U74" s="109"/>
      <c r="V74" s="109"/>
      <c r="W74" s="7"/>
      <c r="Y74" s="7"/>
      <c r="Z74" s="7"/>
      <c r="AA74" s="122">
        <v>1.2</v>
      </c>
      <c r="AB74" s="180"/>
      <c r="AC74" s="180"/>
      <c r="AD74" s="180"/>
      <c r="AE74" s="180"/>
      <c r="AF74" s="180"/>
      <c r="AG74" s="180"/>
      <c r="AH74" s="180"/>
      <c r="AI74" s="180"/>
      <c r="AJ74" s="180"/>
      <c r="AK74" s="180"/>
      <c r="AL74" s="180"/>
      <c r="AM74" s="180"/>
      <c r="AN74" s="123">
        <v>1</v>
      </c>
      <c r="AO74" s="123">
        <v>0.8</v>
      </c>
      <c r="AP74" s="123">
        <v>0</v>
      </c>
      <c r="AQ74" s="117"/>
    </row>
    <row r="75" spans="4:43" ht="15.75" x14ac:dyDescent="0.25">
      <c r="D75" s="122">
        <v>1.2</v>
      </c>
      <c r="E75" s="123">
        <v>1</v>
      </c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>
        <v>0.8</v>
      </c>
      <c r="S75" s="123">
        <v>0</v>
      </c>
      <c r="T75" s="117"/>
      <c r="U75" s="109"/>
      <c r="V75" s="109"/>
      <c r="W75" s="7"/>
      <c r="Y75" s="7"/>
      <c r="Z75" s="7"/>
      <c r="AA75" s="122">
        <v>1.2</v>
      </c>
      <c r="AB75" s="180"/>
      <c r="AC75" s="180"/>
      <c r="AD75" s="180"/>
      <c r="AE75" s="180"/>
      <c r="AF75" s="180"/>
      <c r="AG75" s="180"/>
      <c r="AH75" s="180"/>
      <c r="AI75" s="180"/>
      <c r="AJ75" s="180"/>
      <c r="AK75" s="180"/>
      <c r="AL75" s="180"/>
      <c r="AM75" s="180"/>
      <c r="AN75" s="123">
        <v>1</v>
      </c>
      <c r="AO75" s="123">
        <v>0.8</v>
      </c>
      <c r="AP75" s="123">
        <v>0</v>
      </c>
      <c r="AQ75" s="117"/>
    </row>
    <row r="76" spans="4:43" ht="15.75" x14ac:dyDescent="0.25">
      <c r="D76" s="122">
        <v>1.2</v>
      </c>
      <c r="E76" s="123">
        <v>1</v>
      </c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>
        <v>0.8</v>
      </c>
      <c r="S76" s="123">
        <v>0</v>
      </c>
      <c r="T76" s="117"/>
      <c r="U76" s="109"/>
      <c r="V76" s="109"/>
      <c r="W76" s="7"/>
      <c r="Y76" s="7"/>
      <c r="Z76" s="7"/>
      <c r="AA76" s="122">
        <v>1.2</v>
      </c>
      <c r="AB76" s="180"/>
      <c r="AC76" s="180"/>
      <c r="AD76" s="180"/>
      <c r="AE76" s="180"/>
      <c r="AF76" s="180"/>
      <c r="AG76" s="180"/>
      <c r="AH76" s="180"/>
      <c r="AI76" s="180"/>
      <c r="AJ76" s="180"/>
      <c r="AK76" s="180"/>
      <c r="AL76" s="180"/>
      <c r="AM76" s="180"/>
      <c r="AN76" s="123">
        <v>1</v>
      </c>
      <c r="AO76" s="123">
        <v>0.8</v>
      </c>
      <c r="AP76" s="123">
        <v>0</v>
      </c>
      <c r="AQ76" s="117"/>
    </row>
    <row r="77" spans="4:43" ht="15.75" x14ac:dyDescent="0.25">
      <c r="D77" s="122">
        <v>1.2</v>
      </c>
      <c r="E77" s="123">
        <v>1</v>
      </c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>
        <v>0.8</v>
      </c>
      <c r="S77" s="123">
        <v>0</v>
      </c>
      <c r="T77" s="117"/>
      <c r="U77" s="109"/>
      <c r="V77" s="109"/>
      <c r="W77" s="7"/>
      <c r="Y77" s="7"/>
      <c r="Z77" s="7"/>
      <c r="AA77" s="122">
        <v>1.2</v>
      </c>
      <c r="AB77" s="180"/>
      <c r="AC77" s="180"/>
      <c r="AD77" s="180"/>
      <c r="AE77" s="180"/>
      <c r="AF77" s="180"/>
      <c r="AG77" s="180"/>
      <c r="AH77" s="180"/>
      <c r="AI77" s="180"/>
      <c r="AJ77" s="180"/>
      <c r="AK77" s="180"/>
      <c r="AL77" s="180"/>
      <c r="AM77" s="180"/>
      <c r="AN77" s="123">
        <v>1</v>
      </c>
      <c r="AO77" s="123">
        <v>0.8</v>
      </c>
      <c r="AP77" s="123">
        <v>0</v>
      </c>
      <c r="AQ77" s="117"/>
    </row>
    <row r="78" spans="4:43" ht="15.75" x14ac:dyDescent="0.25">
      <c r="D78" s="122">
        <v>1.2</v>
      </c>
      <c r="E78" s="123">
        <v>1</v>
      </c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>
        <v>0.8</v>
      </c>
      <c r="S78" s="123">
        <v>0</v>
      </c>
      <c r="T78" s="117"/>
      <c r="U78" s="109"/>
      <c r="V78" s="109"/>
      <c r="W78" s="7"/>
      <c r="Y78" s="7"/>
      <c r="Z78" s="7"/>
      <c r="AA78" s="122">
        <v>1.2</v>
      </c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23">
        <v>1</v>
      </c>
      <c r="AO78" s="123">
        <v>0.8</v>
      </c>
      <c r="AP78" s="123">
        <v>0</v>
      </c>
      <c r="AQ78" s="117"/>
    </row>
    <row r="79" spans="4:43" ht="15.75" x14ac:dyDescent="0.25">
      <c r="D79" s="122">
        <v>1.2</v>
      </c>
      <c r="E79" s="123">
        <v>1</v>
      </c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>
        <v>0.8</v>
      </c>
      <c r="S79" s="123">
        <v>0</v>
      </c>
      <c r="T79" s="117"/>
      <c r="U79" s="109"/>
      <c r="V79" s="109"/>
      <c r="W79" s="7"/>
      <c r="Y79" s="7"/>
      <c r="Z79" s="7"/>
      <c r="AA79" s="122">
        <v>1.2</v>
      </c>
      <c r="AB79" s="180"/>
      <c r="AC79" s="180"/>
      <c r="AD79" s="180"/>
      <c r="AE79" s="180"/>
      <c r="AF79" s="180"/>
      <c r="AG79" s="180"/>
      <c r="AH79" s="180"/>
      <c r="AI79" s="180"/>
      <c r="AJ79" s="180"/>
      <c r="AK79" s="180"/>
      <c r="AL79" s="180"/>
      <c r="AM79" s="180"/>
      <c r="AN79" s="123">
        <v>1</v>
      </c>
      <c r="AO79" s="123">
        <v>0.8</v>
      </c>
      <c r="AP79" s="123">
        <v>0</v>
      </c>
      <c r="AQ79" s="117"/>
    </row>
    <row r="80" spans="4:43" ht="15.75" x14ac:dyDescent="0.25">
      <c r="D80" s="122">
        <v>1.2</v>
      </c>
      <c r="E80" s="123">
        <v>1</v>
      </c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>
        <v>0.8</v>
      </c>
      <c r="S80" s="123">
        <v>0</v>
      </c>
      <c r="T80" s="117"/>
      <c r="U80" s="109"/>
      <c r="V80" s="109"/>
      <c r="W80" s="7"/>
      <c r="Y80" s="7"/>
      <c r="Z80" s="7"/>
      <c r="AA80" s="122">
        <v>1.2</v>
      </c>
      <c r="AB80" s="180"/>
      <c r="AC80" s="180"/>
      <c r="AD80" s="180"/>
      <c r="AE80" s="180"/>
      <c r="AF80" s="180"/>
      <c r="AG80" s="180"/>
      <c r="AH80" s="180"/>
      <c r="AI80" s="180"/>
      <c r="AJ80" s="180"/>
      <c r="AK80" s="180"/>
      <c r="AL80" s="180"/>
      <c r="AM80" s="180"/>
      <c r="AN80" s="123">
        <v>1</v>
      </c>
      <c r="AO80" s="123">
        <v>0.8</v>
      </c>
      <c r="AP80" s="123">
        <v>0</v>
      </c>
      <c r="AQ80" s="117"/>
    </row>
    <row r="81" spans="4:43" ht="15.75" x14ac:dyDescent="0.25">
      <c r="D81" s="122">
        <v>1.2</v>
      </c>
      <c r="E81" s="123">
        <v>1</v>
      </c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>
        <v>0.8</v>
      </c>
      <c r="S81" s="123">
        <v>0</v>
      </c>
      <c r="T81" s="117"/>
      <c r="U81" s="109"/>
      <c r="V81" s="109"/>
      <c r="W81" s="7"/>
      <c r="Y81" s="7"/>
      <c r="Z81" s="7"/>
      <c r="AA81" s="122">
        <v>1.2</v>
      </c>
      <c r="AB81" s="180"/>
      <c r="AC81" s="180"/>
      <c r="AD81" s="180"/>
      <c r="AE81" s="180"/>
      <c r="AF81" s="180"/>
      <c r="AG81" s="180"/>
      <c r="AH81" s="180"/>
      <c r="AI81" s="180"/>
      <c r="AJ81" s="180"/>
      <c r="AK81" s="180"/>
      <c r="AL81" s="180"/>
      <c r="AM81" s="180"/>
      <c r="AN81" s="123">
        <v>1</v>
      </c>
      <c r="AO81" s="123">
        <v>0.8</v>
      </c>
      <c r="AP81" s="123">
        <v>0</v>
      </c>
      <c r="AQ81" s="117"/>
    </row>
    <row r="82" spans="4:43" ht="15.75" x14ac:dyDescent="0.25">
      <c r="D82" s="122">
        <v>1.2</v>
      </c>
      <c r="E82" s="123">
        <v>1</v>
      </c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>
        <v>0.8</v>
      </c>
      <c r="S82" s="123">
        <v>0</v>
      </c>
      <c r="T82" s="124"/>
      <c r="U82" s="109"/>
      <c r="V82" s="109"/>
      <c r="W82" s="7"/>
      <c r="Y82" s="7"/>
      <c r="Z82" s="7"/>
      <c r="AA82" s="122">
        <v>1.2</v>
      </c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23">
        <v>1</v>
      </c>
      <c r="AO82" s="123">
        <v>0.8</v>
      </c>
      <c r="AP82" s="123">
        <v>0</v>
      </c>
      <c r="AQ82" s="124"/>
    </row>
    <row r="83" spans="4:43" ht="15.75" x14ac:dyDescent="0.25">
      <c r="D83" s="122">
        <v>1.2</v>
      </c>
      <c r="E83" s="123">
        <v>1</v>
      </c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>
        <v>0.8</v>
      </c>
      <c r="S83" s="123">
        <v>0</v>
      </c>
      <c r="T83" s="124"/>
      <c r="U83" s="109"/>
      <c r="V83" s="109"/>
      <c r="W83" s="7"/>
      <c r="Y83" s="7"/>
      <c r="Z83" s="7"/>
      <c r="AA83" s="122">
        <v>1.2</v>
      </c>
      <c r="AB83" s="180"/>
      <c r="AC83" s="180"/>
      <c r="AD83" s="180"/>
      <c r="AE83" s="180"/>
      <c r="AF83" s="180"/>
      <c r="AG83" s="180"/>
      <c r="AH83" s="180"/>
      <c r="AI83" s="180"/>
      <c r="AJ83" s="180"/>
      <c r="AK83" s="180"/>
      <c r="AL83" s="180"/>
      <c r="AM83" s="180"/>
      <c r="AN83" s="123">
        <v>1</v>
      </c>
      <c r="AO83" s="123">
        <v>0.8</v>
      </c>
      <c r="AP83" s="123">
        <v>0</v>
      </c>
      <c r="AQ83" s="124"/>
    </row>
    <row r="84" spans="4:43" ht="15.75" x14ac:dyDescent="0.25">
      <c r="D84" s="122">
        <v>1.2</v>
      </c>
      <c r="E84" s="123">
        <v>1</v>
      </c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>
        <v>0.8</v>
      </c>
      <c r="S84" s="123">
        <v>0</v>
      </c>
      <c r="T84" s="124"/>
      <c r="U84" s="109"/>
      <c r="V84" s="109"/>
      <c r="W84" s="7"/>
      <c r="Y84" s="7"/>
      <c r="Z84" s="7"/>
      <c r="AA84" s="122">
        <v>1.2</v>
      </c>
      <c r="AB84" s="180"/>
      <c r="AC84" s="180"/>
      <c r="AD84" s="180"/>
      <c r="AE84" s="180"/>
      <c r="AF84" s="180"/>
      <c r="AG84" s="180"/>
      <c r="AH84" s="180"/>
      <c r="AI84" s="180"/>
      <c r="AJ84" s="180"/>
      <c r="AK84" s="180"/>
      <c r="AL84" s="180"/>
      <c r="AM84" s="180"/>
      <c r="AN84" s="123">
        <v>1</v>
      </c>
      <c r="AO84" s="123">
        <v>0.8</v>
      </c>
      <c r="AP84" s="123">
        <v>0</v>
      </c>
      <c r="AQ84" s="124"/>
    </row>
    <row r="85" spans="4:43" ht="15.75" x14ac:dyDescent="0.25">
      <c r="D85" s="122">
        <v>1.2</v>
      </c>
      <c r="E85" s="123">
        <v>1</v>
      </c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>
        <v>0.8</v>
      </c>
      <c r="S85" s="123">
        <v>0</v>
      </c>
      <c r="T85" s="124"/>
      <c r="U85" s="109"/>
      <c r="V85" s="109"/>
      <c r="W85" s="7"/>
      <c r="Y85" s="7"/>
      <c r="Z85" s="7"/>
      <c r="AA85" s="122">
        <v>1.2</v>
      </c>
      <c r="AB85" s="180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23">
        <v>1</v>
      </c>
      <c r="AO85" s="123">
        <v>0.8</v>
      </c>
      <c r="AP85" s="123">
        <v>0</v>
      </c>
      <c r="AQ85" s="124"/>
    </row>
    <row r="86" spans="4:43" ht="15.75" x14ac:dyDescent="0.25">
      <c r="D86" s="122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4"/>
      <c r="U86" s="109"/>
      <c r="V86" s="109"/>
      <c r="W86" s="7"/>
      <c r="Y86" s="7"/>
      <c r="Z86" s="7"/>
      <c r="AA86" s="122"/>
      <c r="AB86" s="180"/>
      <c r="AC86" s="180"/>
      <c r="AD86" s="180"/>
      <c r="AE86" s="180"/>
      <c r="AF86" s="180"/>
      <c r="AG86" s="180"/>
      <c r="AH86" s="180"/>
      <c r="AI86" s="180"/>
      <c r="AJ86" s="180"/>
      <c r="AK86" s="180"/>
      <c r="AL86" s="180"/>
      <c r="AM86" s="180"/>
      <c r="AN86" s="123"/>
      <c r="AO86" s="123"/>
      <c r="AP86" s="123"/>
      <c r="AQ86" s="124"/>
    </row>
    <row r="87" spans="4:43" ht="15.75" thickBot="1" x14ac:dyDescent="0.25">
      <c r="D87" s="125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7"/>
      <c r="U87" s="109"/>
      <c r="V87" s="109"/>
      <c r="W87" s="7"/>
      <c r="Y87" s="7"/>
      <c r="Z87" s="7"/>
      <c r="AA87" s="125"/>
      <c r="AB87" s="126"/>
      <c r="AC87" s="126"/>
      <c r="AD87" s="126"/>
      <c r="AE87" s="126"/>
      <c r="AF87" s="126"/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7"/>
    </row>
    <row r="88" spans="4:43" x14ac:dyDescent="0.2"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7"/>
      <c r="Y88" s="7"/>
      <c r="Z88" s="7"/>
      <c r="AA88" s="109"/>
      <c r="AB88" s="109"/>
      <c r="AC88" s="109"/>
      <c r="AD88" s="109"/>
      <c r="AE88" s="109"/>
      <c r="AF88" s="109"/>
      <c r="AG88" s="109"/>
      <c r="AH88" s="109"/>
      <c r="AI88" s="109"/>
      <c r="AJ88" s="109"/>
      <c r="AK88" s="109"/>
      <c r="AL88" s="109"/>
      <c r="AM88" s="109"/>
      <c r="AN88" s="109"/>
      <c r="AO88" s="109"/>
      <c r="AP88" s="109"/>
    </row>
    <row r="89" spans="4:43" x14ac:dyDescent="0.2"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7"/>
      <c r="Y89" s="7"/>
      <c r="Z89" s="7"/>
      <c r="AA89" s="109"/>
      <c r="AB89" s="109"/>
      <c r="AC89" s="109"/>
      <c r="AD89" s="109"/>
      <c r="AE89" s="109"/>
      <c r="AF89" s="109"/>
      <c r="AG89" s="109"/>
      <c r="AH89" s="109"/>
      <c r="AI89" s="109"/>
      <c r="AJ89" s="109"/>
      <c r="AK89" s="109"/>
      <c r="AL89" s="109"/>
      <c r="AM89" s="109"/>
      <c r="AN89" s="109"/>
      <c r="AO89" s="109"/>
      <c r="AP89" s="109"/>
    </row>
    <row r="90" spans="4:43" x14ac:dyDescent="0.2"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7"/>
      <c r="Y90" s="7"/>
      <c r="Z90" s="7"/>
      <c r="AA90" s="109"/>
      <c r="AB90" s="109"/>
      <c r="AC90" s="109"/>
      <c r="AD90" s="109"/>
      <c r="AE90" s="109"/>
      <c r="AF90" s="109"/>
      <c r="AG90" s="109"/>
      <c r="AH90" s="109"/>
      <c r="AI90" s="109"/>
      <c r="AJ90" s="109"/>
      <c r="AK90" s="109"/>
      <c r="AL90" s="109"/>
      <c r="AM90" s="109"/>
      <c r="AN90" s="109"/>
      <c r="AO90" s="109"/>
      <c r="AP90" s="109"/>
    </row>
    <row r="91" spans="4:43" x14ac:dyDescent="0.2"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7"/>
      <c r="Y91" s="7"/>
      <c r="Z91" s="7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</row>
    <row r="92" spans="4:43" x14ac:dyDescent="0.2"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7"/>
      <c r="Y92" s="7"/>
      <c r="Z92" s="7"/>
      <c r="AA92" s="109"/>
      <c r="AB92" s="109"/>
      <c r="AC92" s="109"/>
      <c r="AD92" s="109"/>
      <c r="AE92" s="109"/>
      <c r="AF92" s="109"/>
      <c r="AG92" s="109"/>
      <c r="AH92" s="109"/>
      <c r="AI92" s="109"/>
      <c r="AJ92" s="109"/>
      <c r="AK92" s="109"/>
      <c r="AL92" s="109"/>
      <c r="AM92" s="109"/>
      <c r="AN92" s="109"/>
      <c r="AO92" s="109"/>
      <c r="AP92" s="109"/>
    </row>
    <row r="93" spans="4:43" x14ac:dyDescent="0.2"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7"/>
      <c r="Y93" s="7"/>
      <c r="Z93" s="7"/>
      <c r="AA93" s="109"/>
      <c r="AB93" s="109"/>
      <c r="AC93" s="109"/>
      <c r="AD93" s="109"/>
      <c r="AE93" s="109"/>
      <c r="AF93" s="109"/>
      <c r="AG93" s="109"/>
      <c r="AH93" s="109"/>
      <c r="AI93" s="109"/>
      <c r="AJ93" s="109"/>
      <c r="AK93" s="109"/>
      <c r="AL93" s="109"/>
      <c r="AM93" s="109"/>
      <c r="AN93" s="109"/>
      <c r="AO93" s="109"/>
      <c r="AP93" s="109"/>
    </row>
    <row r="94" spans="4:43" x14ac:dyDescent="0.2"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7"/>
      <c r="Y94" s="7"/>
      <c r="Z94" s="7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</row>
    <row r="95" spans="4:43" x14ac:dyDescent="0.2"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7"/>
      <c r="Y95" s="7"/>
      <c r="Z95" s="7"/>
      <c r="AA95" s="109"/>
      <c r="AB95" s="109"/>
      <c r="AC95" s="109"/>
      <c r="AD95" s="109"/>
      <c r="AE95" s="109"/>
      <c r="AF95" s="109"/>
      <c r="AG95" s="109"/>
      <c r="AH95" s="109"/>
      <c r="AI95" s="109"/>
      <c r="AJ95" s="109"/>
      <c r="AK95" s="109"/>
      <c r="AL95" s="109"/>
      <c r="AM95" s="109"/>
      <c r="AN95" s="109"/>
      <c r="AO95" s="109"/>
      <c r="AP95" s="109"/>
    </row>
    <row r="96" spans="4:43" x14ac:dyDescent="0.2"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7"/>
      <c r="Y96" s="7"/>
      <c r="Z96" s="7"/>
      <c r="AA96" s="109"/>
      <c r="AB96" s="109"/>
      <c r="AC96" s="109"/>
      <c r="AD96" s="109"/>
      <c r="AE96" s="109"/>
      <c r="AF96" s="109"/>
      <c r="AG96" s="109"/>
      <c r="AH96" s="109"/>
      <c r="AI96" s="109"/>
      <c r="AJ96" s="109"/>
      <c r="AK96" s="109"/>
      <c r="AL96" s="109"/>
      <c r="AM96" s="109"/>
      <c r="AN96" s="109"/>
      <c r="AO96" s="109"/>
      <c r="AP96" s="109"/>
    </row>
    <row r="97" spans="4:42" x14ac:dyDescent="0.2"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7"/>
      <c r="Y97" s="7"/>
      <c r="Z97" s="7"/>
      <c r="AA97" s="109"/>
      <c r="AB97" s="109"/>
      <c r="AC97" s="109"/>
      <c r="AD97" s="109"/>
      <c r="AE97" s="109"/>
      <c r="AF97" s="109"/>
      <c r="AG97" s="109"/>
      <c r="AH97" s="109"/>
      <c r="AI97" s="109"/>
      <c r="AJ97" s="109"/>
      <c r="AK97" s="109"/>
      <c r="AL97" s="109"/>
      <c r="AM97" s="109"/>
      <c r="AN97" s="109"/>
      <c r="AO97" s="109"/>
      <c r="AP97" s="109"/>
    </row>
    <row r="98" spans="4:42" x14ac:dyDescent="0.2"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7"/>
      <c r="Y98" s="7"/>
      <c r="Z98" s="7"/>
      <c r="AA98" s="109"/>
      <c r="AB98" s="109"/>
      <c r="AC98" s="109"/>
      <c r="AD98" s="109"/>
      <c r="AE98" s="109"/>
      <c r="AF98" s="109"/>
      <c r="AG98" s="109"/>
      <c r="AH98" s="109"/>
      <c r="AI98" s="109"/>
      <c r="AJ98" s="109"/>
      <c r="AK98" s="109"/>
      <c r="AL98" s="109"/>
      <c r="AM98" s="109"/>
      <c r="AN98" s="109"/>
      <c r="AO98" s="109"/>
      <c r="AP98" s="109"/>
    </row>
    <row r="99" spans="4:42" x14ac:dyDescent="0.2"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7"/>
      <c r="Y99" s="7"/>
      <c r="Z99" s="7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</row>
    <row r="100" spans="4:42" x14ac:dyDescent="0.2"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7"/>
      <c r="Y100" s="7"/>
      <c r="Z100" s="7"/>
      <c r="AA100" s="109"/>
      <c r="AB100" s="109"/>
      <c r="AC100" s="109"/>
      <c r="AD100" s="109"/>
      <c r="AE100" s="109"/>
      <c r="AF100" s="109"/>
      <c r="AG100" s="109"/>
      <c r="AH100" s="109"/>
      <c r="AI100" s="109"/>
      <c r="AJ100" s="109"/>
      <c r="AK100" s="109"/>
      <c r="AL100" s="109"/>
      <c r="AM100" s="109"/>
      <c r="AN100" s="109"/>
      <c r="AO100" s="109"/>
      <c r="AP100" s="109"/>
    </row>
    <row r="101" spans="4:42" x14ac:dyDescent="0.2"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7"/>
      <c r="Y101" s="7"/>
      <c r="Z101" s="7"/>
      <c r="AA101" s="109"/>
      <c r="AB101" s="109"/>
      <c r="AC101" s="109"/>
      <c r="AD101" s="109"/>
      <c r="AE101" s="109"/>
      <c r="AF101" s="109"/>
      <c r="AG101" s="109"/>
      <c r="AH101" s="109"/>
      <c r="AI101" s="109"/>
      <c r="AJ101" s="109"/>
      <c r="AK101" s="109"/>
      <c r="AL101" s="109"/>
      <c r="AM101" s="109"/>
      <c r="AN101" s="109"/>
      <c r="AO101" s="109"/>
      <c r="AP101" s="109"/>
    </row>
    <row r="102" spans="4:42" x14ac:dyDescent="0.2"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7"/>
      <c r="Y102" s="7"/>
      <c r="Z102" s="7"/>
      <c r="AA102" s="109"/>
      <c r="AB102" s="109"/>
      <c r="AC102" s="109"/>
      <c r="AD102" s="109"/>
      <c r="AE102" s="109"/>
      <c r="AF102" s="109"/>
      <c r="AG102" s="109"/>
      <c r="AH102" s="109"/>
      <c r="AI102" s="109"/>
      <c r="AJ102" s="109"/>
      <c r="AK102" s="109"/>
      <c r="AL102" s="109"/>
      <c r="AM102" s="109"/>
      <c r="AN102" s="109"/>
      <c r="AO102" s="109"/>
      <c r="AP102" s="109"/>
    </row>
    <row r="103" spans="4:42" x14ac:dyDescent="0.2"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7"/>
      <c r="Y103" s="7"/>
      <c r="Z103" s="7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</row>
    <row r="104" spans="4:42" x14ac:dyDescent="0.2"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7"/>
      <c r="Y104" s="7"/>
      <c r="Z104" s="7"/>
      <c r="AA104" s="109"/>
      <c r="AB104" s="109"/>
      <c r="AC104" s="109"/>
      <c r="AD104" s="109"/>
      <c r="AE104" s="109"/>
      <c r="AF104" s="109"/>
      <c r="AG104" s="109"/>
      <c r="AH104" s="109"/>
      <c r="AI104" s="109"/>
      <c r="AJ104" s="109"/>
      <c r="AK104" s="109"/>
      <c r="AL104" s="109"/>
      <c r="AM104" s="109"/>
      <c r="AN104" s="109"/>
      <c r="AO104" s="109"/>
      <c r="AP104" s="109"/>
    </row>
    <row r="105" spans="4:42" x14ac:dyDescent="0.2"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7"/>
      <c r="Y105" s="7"/>
      <c r="Z105" s="7"/>
      <c r="AA105" s="109"/>
      <c r="AB105" s="109"/>
      <c r="AC105" s="109"/>
      <c r="AD105" s="109"/>
      <c r="AE105" s="109"/>
      <c r="AF105" s="109"/>
      <c r="AG105" s="109"/>
      <c r="AH105" s="109"/>
      <c r="AI105" s="109"/>
      <c r="AJ105" s="109"/>
      <c r="AK105" s="109"/>
      <c r="AL105" s="109"/>
      <c r="AM105" s="109"/>
      <c r="AN105" s="109"/>
      <c r="AO105" s="109"/>
      <c r="AP105" s="109"/>
    </row>
    <row r="106" spans="4:42" x14ac:dyDescent="0.2"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7"/>
      <c r="Y106" s="7"/>
      <c r="Z106" s="7"/>
      <c r="AA106" s="109"/>
      <c r="AB106" s="109"/>
      <c r="AC106" s="109"/>
      <c r="AD106" s="109"/>
      <c r="AE106" s="109"/>
      <c r="AF106" s="109"/>
      <c r="AG106" s="109"/>
      <c r="AH106" s="109"/>
      <c r="AI106" s="109"/>
      <c r="AJ106" s="109"/>
      <c r="AK106" s="109"/>
      <c r="AL106" s="109"/>
      <c r="AM106" s="109"/>
      <c r="AN106" s="109"/>
      <c r="AO106" s="109"/>
      <c r="AP106" s="109"/>
    </row>
    <row r="107" spans="4:42" x14ac:dyDescent="0.2"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7"/>
      <c r="Y107" s="7"/>
      <c r="Z107" s="7"/>
      <c r="AA107" s="109"/>
      <c r="AB107" s="109"/>
      <c r="AC107" s="109"/>
      <c r="AD107" s="109"/>
      <c r="AE107" s="109"/>
      <c r="AF107" s="109"/>
      <c r="AG107" s="109"/>
      <c r="AH107" s="109"/>
      <c r="AI107" s="109"/>
      <c r="AJ107" s="109"/>
      <c r="AK107" s="109"/>
      <c r="AL107" s="109"/>
      <c r="AM107" s="109"/>
      <c r="AN107" s="109"/>
      <c r="AO107" s="109"/>
      <c r="AP107" s="109"/>
    </row>
  </sheetData>
  <mergeCells count="21">
    <mergeCell ref="Y25:Z25"/>
    <mergeCell ref="Y20:Z20"/>
    <mergeCell ref="Y21:Z21"/>
    <mergeCell ref="Y22:Z22"/>
    <mergeCell ref="Y23:Z23"/>
    <mergeCell ref="Y24:Z24"/>
    <mergeCell ref="Y15:Z15"/>
    <mergeCell ref="Y16:Z16"/>
    <mergeCell ref="Y17:Z17"/>
    <mergeCell ref="Y18:Z18"/>
    <mergeCell ref="Y19:Z19"/>
    <mergeCell ref="Y10:Z10"/>
    <mergeCell ref="Y11:Z11"/>
    <mergeCell ref="Y12:Z12"/>
    <mergeCell ref="Y13:Z13"/>
    <mergeCell ref="Y14:Z14"/>
    <mergeCell ref="B3:AT4"/>
    <mergeCell ref="B6:W6"/>
    <mergeCell ref="Y6:AT6"/>
    <mergeCell ref="B9:C9"/>
    <mergeCell ref="Y9:Z9"/>
  </mergeCells>
  <printOptions horizontalCentered="1" verticalCentered="1"/>
  <pageMargins left="0.35433070866141736" right="0.35433070866141736" top="0.39370078740157483" bottom="0.39370078740157483" header="0.51181102362204722" footer="0.51181102362204722"/>
  <pageSetup paperSize="9" scale="22" orientation="landscape" horizontalDpi="300" verticalDpi="300" r:id="rId1"/>
  <headerFooter alignWithMargins="0">
    <oddFooter>&amp;L&amp;D&amp;CProcesses Indicators Radar&amp;R&amp;P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tabSelected="1" workbookViewId="0">
      <selection activeCell="S79" sqref="S79"/>
    </sheetView>
  </sheetViews>
  <sheetFormatPr defaultColWidth="8.88671875" defaultRowHeight="12.75" x14ac:dyDescent="0.2"/>
  <cols>
    <col min="1" max="1" width="4.88671875" style="150" customWidth="1"/>
    <col min="2" max="2" width="10.109375" style="150" customWidth="1"/>
    <col min="3" max="3" width="8.88671875" style="150"/>
    <col min="4" max="4" width="25.109375" style="150" customWidth="1"/>
    <col min="5" max="5" width="14.88671875" style="150" customWidth="1"/>
    <col min="6" max="16384" width="8.88671875" style="150"/>
  </cols>
  <sheetData>
    <row r="2" spans="1:5" x14ac:dyDescent="0.2">
      <c r="A2" s="365" t="s">
        <v>61</v>
      </c>
      <c r="B2" s="365"/>
      <c r="C2" s="365"/>
      <c r="D2" s="365"/>
      <c r="E2" s="365"/>
    </row>
    <row r="3" spans="1:5" x14ac:dyDescent="0.2">
      <c r="A3" s="151" t="s">
        <v>62</v>
      </c>
      <c r="B3" s="151" t="s">
        <v>63</v>
      </c>
      <c r="C3" s="151" t="s">
        <v>64</v>
      </c>
      <c r="D3" s="151" t="s">
        <v>65</v>
      </c>
      <c r="E3" s="151" t="s">
        <v>66</v>
      </c>
    </row>
    <row r="4" spans="1:5" x14ac:dyDescent="0.2">
      <c r="A4" s="152">
        <v>1</v>
      </c>
      <c r="B4" s="153">
        <v>43990</v>
      </c>
      <c r="C4" s="154" t="s">
        <v>67</v>
      </c>
      <c r="D4" s="152" t="s">
        <v>68</v>
      </c>
      <c r="E4" s="152" t="s">
        <v>69</v>
      </c>
    </row>
    <row r="5" spans="1:5" x14ac:dyDescent="0.2">
      <c r="A5" s="152">
        <v>2</v>
      </c>
      <c r="B5" s="153">
        <v>44288</v>
      </c>
      <c r="C5" s="152">
        <v>1</v>
      </c>
      <c r="D5" s="152" t="s">
        <v>78</v>
      </c>
      <c r="E5" s="152" t="s">
        <v>79</v>
      </c>
    </row>
    <row r="6" spans="1:5" x14ac:dyDescent="0.2">
      <c r="A6" s="152">
        <v>3</v>
      </c>
      <c r="B6" s="153">
        <v>44612</v>
      </c>
      <c r="C6" s="152">
        <v>2</v>
      </c>
      <c r="D6" s="152" t="s">
        <v>80</v>
      </c>
      <c r="E6" s="152" t="s">
        <v>79</v>
      </c>
    </row>
    <row r="7" spans="1:5" x14ac:dyDescent="0.2">
      <c r="A7" s="152">
        <v>4</v>
      </c>
      <c r="B7" s="153">
        <v>44671</v>
      </c>
      <c r="C7" s="152">
        <v>3</v>
      </c>
      <c r="D7" s="152" t="s">
        <v>81</v>
      </c>
      <c r="E7" s="152" t="s">
        <v>79</v>
      </c>
    </row>
    <row r="8" spans="1:5" x14ac:dyDescent="0.2">
      <c r="A8" s="152">
        <v>5</v>
      </c>
      <c r="B8" s="153">
        <v>44719</v>
      </c>
      <c r="C8" s="152">
        <v>4</v>
      </c>
      <c r="D8" s="152" t="s">
        <v>82</v>
      </c>
      <c r="E8" s="152" t="s">
        <v>69</v>
      </c>
    </row>
    <row r="9" spans="1:5" x14ac:dyDescent="0.2">
      <c r="A9" s="152">
        <v>6</v>
      </c>
      <c r="B9" s="153">
        <v>44722</v>
      </c>
      <c r="C9" s="152">
        <v>5</v>
      </c>
      <c r="D9" s="152" t="s">
        <v>83</v>
      </c>
      <c r="E9" s="152" t="s">
        <v>69</v>
      </c>
    </row>
    <row r="10" spans="1:5" x14ac:dyDescent="0.2">
      <c r="A10" s="152"/>
      <c r="B10" s="152"/>
      <c r="C10" s="152"/>
      <c r="D10" s="152"/>
      <c r="E10" s="152"/>
    </row>
    <row r="11" spans="1:5" x14ac:dyDescent="0.2">
      <c r="A11" s="152"/>
      <c r="B11" s="152"/>
      <c r="C11" s="152"/>
      <c r="D11" s="152"/>
      <c r="E11" s="152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59A62-5BDA-43D0-85D1-8DE7E4891FED}">
  <sheetPr>
    <pageSetUpPr fitToPage="1"/>
  </sheetPr>
  <dimension ref="B1:WXV961"/>
  <sheetViews>
    <sheetView tabSelected="1" zoomScale="70" zoomScaleNormal="70" zoomScalePageLayoutView="80" workbookViewId="0">
      <selection activeCell="S79" sqref="S79"/>
    </sheetView>
  </sheetViews>
  <sheetFormatPr defaultRowHeight="18" x14ac:dyDescent="0.25"/>
  <cols>
    <col min="1" max="1" width="1.88671875" style="254" customWidth="1"/>
    <col min="2" max="2" width="8.88671875" style="254"/>
    <col min="3" max="3" width="4" style="254" customWidth="1"/>
    <col min="4" max="4" width="7.88671875" style="254" customWidth="1"/>
    <col min="5" max="5" width="45.109375" style="254" customWidth="1"/>
    <col min="6" max="6" width="42.109375" style="254" customWidth="1"/>
    <col min="7" max="7" width="17" style="255" customWidth="1"/>
    <col min="8" max="8" width="12" style="254" customWidth="1"/>
    <col min="9" max="9" width="9" style="254" bestFit="1" customWidth="1"/>
    <col min="10" max="10" width="9.88671875" style="254" customWidth="1"/>
    <col min="11" max="11" width="10.88671875" style="254" customWidth="1"/>
    <col min="12" max="12" width="9.88671875" style="254" customWidth="1"/>
    <col min="13" max="13" width="5.109375" style="254" customWidth="1"/>
    <col min="14" max="14" width="3.109375" style="256" bestFit="1" customWidth="1"/>
    <col min="15" max="22" width="3.88671875" style="256" bestFit="1" customWidth="1"/>
    <col min="23" max="23" width="4" style="256" bestFit="1" customWidth="1"/>
    <col min="24" max="24" width="50.109375" style="254" customWidth="1"/>
    <col min="25" max="25" width="4.88671875" style="254" customWidth="1"/>
    <col min="26" max="26" width="7.109375" style="254" hidden="1" customWidth="1"/>
    <col min="27" max="27" width="9" style="254" hidden="1" customWidth="1"/>
    <col min="28" max="28" width="7.109375" style="254" hidden="1" customWidth="1"/>
    <col min="29" max="29" width="8.109375" style="254" hidden="1" customWidth="1"/>
    <col min="30" max="66" width="7.109375" style="254" hidden="1" customWidth="1"/>
    <col min="67" max="256" width="8.88671875" style="254"/>
    <col min="257" max="257" width="1.88671875" style="254" customWidth="1"/>
    <col min="258" max="258" width="8.88671875" style="254"/>
    <col min="259" max="259" width="4" style="254" bestFit="1" customWidth="1"/>
    <col min="260" max="260" width="25.109375" style="254" customWidth="1"/>
    <col min="261" max="261" width="32.109375" style="254" customWidth="1"/>
    <col min="262" max="262" width="42.109375" style="254" customWidth="1"/>
    <col min="263" max="263" width="8.109375" style="254" customWidth="1"/>
    <col min="264" max="264" width="5.88671875" style="254" customWidth="1"/>
    <col min="265" max="265" width="9" style="254" bestFit="1" customWidth="1"/>
    <col min="266" max="266" width="9.88671875" style="254" customWidth="1"/>
    <col min="267" max="267" width="10.88671875" style="254" customWidth="1"/>
    <col min="268" max="268" width="9.88671875" style="254" customWidth="1"/>
    <col min="269" max="269" width="5.109375" style="254" customWidth="1"/>
    <col min="270" max="270" width="3.109375" style="254" bestFit="1" customWidth="1"/>
    <col min="271" max="278" width="3.88671875" style="254" bestFit="1" customWidth="1"/>
    <col min="279" max="279" width="4.109375" style="254" bestFit="1" customWidth="1"/>
    <col min="280" max="280" width="50.109375" style="254" customWidth="1"/>
    <col min="281" max="281" width="4.88671875" style="254" customWidth="1"/>
    <col min="282" max="322" width="8.88671875" style="254" hidden="1" customWidth="1"/>
    <col min="323" max="512" width="8.88671875" style="254"/>
    <col min="513" max="513" width="1.88671875" style="254" customWidth="1"/>
    <col min="514" max="514" width="8.88671875" style="254"/>
    <col min="515" max="515" width="4" style="254" bestFit="1" customWidth="1"/>
    <col min="516" max="516" width="25.109375" style="254" customWidth="1"/>
    <col min="517" max="517" width="32.109375" style="254" customWidth="1"/>
    <col min="518" max="518" width="42.109375" style="254" customWidth="1"/>
    <col min="519" max="519" width="8.109375" style="254" customWidth="1"/>
    <col min="520" max="520" width="5.88671875" style="254" customWidth="1"/>
    <col min="521" max="521" width="9" style="254" bestFit="1" customWidth="1"/>
    <col min="522" max="522" width="9.88671875" style="254" customWidth="1"/>
    <col min="523" max="523" width="10.88671875" style="254" customWidth="1"/>
    <col min="524" max="524" width="9.88671875" style="254" customWidth="1"/>
    <col min="525" max="525" width="5.109375" style="254" customWidth="1"/>
    <col min="526" max="526" width="3.109375" style="254" bestFit="1" customWidth="1"/>
    <col min="527" max="534" width="3.88671875" style="254" bestFit="1" customWidth="1"/>
    <col min="535" max="535" width="4.109375" style="254" bestFit="1" customWidth="1"/>
    <col min="536" max="536" width="50.109375" style="254" customWidth="1"/>
    <col min="537" max="537" width="4.88671875" style="254" customWidth="1"/>
    <col min="538" max="578" width="8.88671875" style="254" hidden="1" customWidth="1"/>
    <col min="579" max="768" width="8.88671875" style="254"/>
    <col min="769" max="769" width="1.88671875" style="254" customWidth="1"/>
    <col min="770" max="770" width="8.88671875" style="254"/>
    <col min="771" max="771" width="4" style="254" bestFit="1" customWidth="1"/>
    <col min="772" max="772" width="25.109375" style="254" customWidth="1"/>
    <col min="773" max="773" width="32.109375" style="254" customWidth="1"/>
    <col min="774" max="774" width="42.109375" style="254" customWidth="1"/>
    <col min="775" max="775" width="8.109375" style="254" customWidth="1"/>
    <col min="776" max="776" width="5.88671875" style="254" customWidth="1"/>
    <col min="777" max="777" width="9" style="254" bestFit="1" customWidth="1"/>
    <col min="778" max="778" width="9.88671875" style="254" customWidth="1"/>
    <col min="779" max="779" width="10.88671875" style="254" customWidth="1"/>
    <col min="780" max="780" width="9.88671875" style="254" customWidth="1"/>
    <col min="781" max="781" width="5.109375" style="254" customWidth="1"/>
    <col min="782" max="782" width="3.109375" style="254" bestFit="1" customWidth="1"/>
    <col min="783" max="790" width="3.88671875" style="254" bestFit="1" customWidth="1"/>
    <col min="791" max="791" width="4.109375" style="254" bestFit="1" customWidth="1"/>
    <col min="792" max="792" width="50.109375" style="254" customWidth="1"/>
    <col min="793" max="793" width="4.88671875" style="254" customWidth="1"/>
    <col min="794" max="834" width="8.88671875" style="254" hidden="1" customWidth="1"/>
    <col min="835" max="1024" width="8.88671875" style="254"/>
    <col min="1025" max="1025" width="1.88671875" style="254" customWidth="1"/>
    <col min="1026" max="1026" width="8.88671875" style="254"/>
    <col min="1027" max="1027" width="4" style="254" bestFit="1" customWidth="1"/>
    <col min="1028" max="1028" width="25.109375" style="254" customWidth="1"/>
    <col min="1029" max="1029" width="32.109375" style="254" customWidth="1"/>
    <col min="1030" max="1030" width="42.109375" style="254" customWidth="1"/>
    <col min="1031" max="1031" width="8.109375" style="254" customWidth="1"/>
    <col min="1032" max="1032" width="5.88671875" style="254" customWidth="1"/>
    <col min="1033" max="1033" width="9" style="254" bestFit="1" customWidth="1"/>
    <col min="1034" max="1034" width="9.88671875" style="254" customWidth="1"/>
    <col min="1035" max="1035" width="10.88671875" style="254" customWidth="1"/>
    <col min="1036" max="1036" width="9.88671875" style="254" customWidth="1"/>
    <col min="1037" max="1037" width="5.109375" style="254" customWidth="1"/>
    <col min="1038" max="1038" width="3.109375" style="254" bestFit="1" customWidth="1"/>
    <col min="1039" max="1046" width="3.88671875" style="254" bestFit="1" customWidth="1"/>
    <col min="1047" max="1047" width="4.109375" style="254" bestFit="1" customWidth="1"/>
    <col min="1048" max="1048" width="50.109375" style="254" customWidth="1"/>
    <col min="1049" max="1049" width="4.88671875" style="254" customWidth="1"/>
    <col min="1050" max="1090" width="8.88671875" style="254" hidden="1" customWidth="1"/>
    <col min="1091" max="1280" width="8.88671875" style="254"/>
    <col min="1281" max="1281" width="1.88671875" style="254" customWidth="1"/>
    <col min="1282" max="1282" width="8.88671875" style="254"/>
    <col min="1283" max="1283" width="4" style="254" bestFit="1" customWidth="1"/>
    <col min="1284" max="1284" width="25.109375" style="254" customWidth="1"/>
    <col min="1285" max="1285" width="32.109375" style="254" customWidth="1"/>
    <col min="1286" max="1286" width="42.109375" style="254" customWidth="1"/>
    <col min="1287" max="1287" width="8.109375" style="254" customWidth="1"/>
    <col min="1288" max="1288" width="5.88671875" style="254" customWidth="1"/>
    <col min="1289" max="1289" width="9" style="254" bestFit="1" customWidth="1"/>
    <col min="1290" max="1290" width="9.88671875" style="254" customWidth="1"/>
    <col min="1291" max="1291" width="10.88671875" style="254" customWidth="1"/>
    <col min="1292" max="1292" width="9.88671875" style="254" customWidth="1"/>
    <col min="1293" max="1293" width="5.109375" style="254" customWidth="1"/>
    <col min="1294" max="1294" width="3.109375" style="254" bestFit="1" customWidth="1"/>
    <col min="1295" max="1302" width="3.88671875" style="254" bestFit="1" customWidth="1"/>
    <col min="1303" max="1303" width="4.109375" style="254" bestFit="1" customWidth="1"/>
    <col min="1304" max="1304" width="50.109375" style="254" customWidth="1"/>
    <col min="1305" max="1305" width="4.88671875" style="254" customWidth="1"/>
    <col min="1306" max="1346" width="8.88671875" style="254" hidden="1" customWidth="1"/>
    <col min="1347" max="1536" width="8.88671875" style="254"/>
    <col min="1537" max="1537" width="1.88671875" style="254" customWidth="1"/>
    <col min="1538" max="1538" width="8.88671875" style="254"/>
    <col min="1539" max="1539" width="4" style="254" bestFit="1" customWidth="1"/>
    <col min="1540" max="1540" width="25.109375" style="254" customWidth="1"/>
    <col min="1541" max="1541" width="32.109375" style="254" customWidth="1"/>
    <col min="1542" max="1542" width="42.109375" style="254" customWidth="1"/>
    <col min="1543" max="1543" width="8.109375" style="254" customWidth="1"/>
    <col min="1544" max="1544" width="5.88671875" style="254" customWidth="1"/>
    <col min="1545" max="1545" width="9" style="254" bestFit="1" customWidth="1"/>
    <col min="1546" max="1546" width="9.88671875" style="254" customWidth="1"/>
    <col min="1547" max="1547" width="10.88671875" style="254" customWidth="1"/>
    <col min="1548" max="1548" width="9.88671875" style="254" customWidth="1"/>
    <col min="1549" max="1549" width="5.109375" style="254" customWidth="1"/>
    <col min="1550" max="1550" width="3.109375" style="254" bestFit="1" customWidth="1"/>
    <col min="1551" max="1558" width="3.88671875" style="254" bestFit="1" customWidth="1"/>
    <col min="1559" max="1559" width="4.109375" style="254" bestFit="1" customWidth="1"/>
    <col min="1560" max="1560" width="50.109375" style="254" customWidth="1"/>
    <col min="1561" max="1561" width="4.88671875" style="254" customWidth="1"/>
    <col min="1562" max="1602" width="8.88671875" style="254" hidden="1" customWidth="1"/>
    <col min="1603" max="1792" width="8.88671875" style="254"/>
    <col min="1793" max="1793" width="1.88671875" style="254" customWidth="1"/>
    <col min="1794" max="1794" width="8.88671875" style="254"/>
    <col min="1795" max="1795" width="4" style="254" bestFit="1" customWidth="1"/>
    <col min="1796" max="1796" width="25.109375" style="254" customWidth="1"/>
    <col min="1797" max="1797" width="32.109375" style="254" customWidth="1"/>
    <col min="1798" max="1798" width="42.109375" style="254" customWidth="1"/>
    <col min="1799" max="1799" width="8.109375" style="254" customWidth="1"/>
    <col min="1800" max="1800" width="5.88671875" style="254" customWidth="1"/>
    <col min="1801" max="1801" width="9" style="254" bestFit="1" customWidth="1"/>
    <col min="1802" max="1802" width="9.88671875" style="254" customWidth="1"/>
    <col min="1803" max="1803" width="10.88671875" style="254" customWidth="1"/>
    <col min="1804" max="1804" width="9.88671875" style="254" customWidth="1"/>
    <col min="1805" max="1805" width="5.109375" style="254" customWidth="1"/>
    <col min="1806" max="1806" width="3.109375" style="254" bestFit="1" customWidth="1"/>
    <col min="1807" max="1814" width="3.88671875" style="254" bestFit="1" customWidth="1"/>
    <col min="1815" max="1815" width="4.109375" style="254" bestFit="1" customWidth="1"/>
    <col min="1816" max="1816" width="50.109375" style="254" customWidth="1"/>
    <col min="1817" max="1817" width="4.88671875" style="254" customWidth="1"/>
    <col min="1818" max="1858" width="8.88671875" style="254" hidden="1" customWidth="1"/>
    <col min="1859" max="2048" width="8.88671875" style="254"/>
    <col min="2049" max="2049" width="1.88671875" style="254" customWidth="1"/>
    <col min="2050" max="2050" width="8.88671875" style="254"/>
    <col min="2051" max="2051" width="4" style="254" bestFit="1" customWidth="1"/>
    <col min="2052" max="2052" width="25.109375" style="254" customWidth="1"/>
    <col min="2053" max="2053" width="32.109375" style="254" customWidth="1"/>
    <col min="2054" max="2054" width="42.109375" style="254" customWidth="1"/>
    <col min="2055" max="2055" width="8.109375" style="254" customWidth="1"/>
    <col min="2056" max="2056" width="5.88671875" style="254" customWidth="1"/>
    <col min="2057" max="2057" width="9" style="254" bestFit="1" customWidth="1"/>
    <col min="2058" max="2058" width="9.88671875" style="254" customWidth="1"/>
    <col min="2059" max="2059" width="10.88671875" style="254" customWidth="1"/>
    <col min="2060" max="2060" width="9.88671875" style="254" customWidth="1"/>
    <col min="2061" max="2061" width="5.109375" style="254" customWidth="1"/>
    <col min="2062" max="2062" width="3.109375" style="254" bestFit="1" customWidth="1"/>
    <col min="2063" max="2070" width="3.88671875" style="254" bestFit="1" customWidth="1"/>
    <col min="2071" max="2071" width="4.109375" style="254" bestFit="1" customWidth="1"/>
    <col min="2072" max="2072" width="50.109375" style="254" customWidth="1"/>
    <col min="2073" max="2073" width="4.88671875" style="254" customWidth="1"/>
    <col min="2074" max="2114" width="8.88671875" style="254" hidden="1" customWidth="1"/>
    <col min="2115" max="2304" width="8.88671875" style="254"/>
    <col min="2305" max="2305" width="1.88671875" style="254" customWidth="1"/>
    <col min="2306" max="2306" width="8.88671875" style="254"/>
    <col min="2307" max="2307" width="4" style="254" bestFit="1" customWidth="1"/>
    <col min="2308" max="2308" width="25.109375" style="254" customWidth="1"/>
    <col min="2309" max="2309" width="32.109375" style="254" customWidth="1"/>
    <col min="2310" max="2310" width="42.109375" style="254" customWidth="1"/>
    <col min="2311" max="2311" width="8.109375" style="254" customWidth="1"/>
    <col min="2312" max="2312" width="5.88671875" style="254" customWidth="1"/>
    <col min="2313" max="2313" width="9" style="254" bestFit="1" customWidth="1"/>
    <col min="2314" max="2314" width="9.88671875" style="254" customWidth="1"/>
    <col min="2315" max="2315" width="10.88671875" style="254" customWidth="1"/>
    <col min="2316" max="2316" width="9.88671875" style="254" customWidth="1"/>
    <col min="2317" max="2317" width="5.109375" style="254" customWidth="1"/>
    <col min="2318" max="2318" width="3.109375" style="254" bestFit="1" customWidth="1"/>
    <col min="2319" max="2326" width="3.88671875" style="254" bestFit="1" customWidth="1"/>
    <col min="2327" max="2327" width="4.109375" style="254" bestFit="1" customWidth="1"/>
    <col min="2328" max="2328" width="50.109375" style="254" customWidth="1"/>
    <col min="2329" max="2329" width="4.88671875" style="254" customWidth="1"/>
    <col min="2330" max="2370" width="8.88671875" style="254" hidden="1" customWidth="1"/>
    <col min="2371" max="2560" width="8.88671875" style="254"/>
    <col min="2561" max="2561" width="1.88671875" style="254" customWidth="1"/>
    <col min="2562" max="2562" width="8.88671875" style="254"/>
    <col min="2563" max="2563" width="4" style="254" bestFit="1" customWidth="1"/>
    <col min="2564" max="2564" width="25.109375" style="254" customWidth="1"/>
    <col min="2565" max="2565" width="32.109375" style="254" customWidth="1"/>
    <col min="2566" max="2566" width="42.109375" style="254" customWidth="1"/>
    <col min="2567" max="2567" width="8.109375" style="254" customWidth="1"/>
    <col min="2568" max="2568" width="5.88671875" style="254" customWidth="1"/>
    <col min="2569" max="2569" width="9" style="254" bestFit="1" customWidth="1"/>
    <col min="2570" max="2570" width="9.88671875" style="254" customWidth="1"/>
    <col min="2571" max="2571" width="10.88671875" style="254" customWidth="1"/>
    <col min="2572" max="2572" width="9.88671875" style="254" customWidth="1"/>
    <col min="2573" max="2573" width="5.109375" style="254" customWidth="1"/>
    <col min="2574" max="2574" width="3.109375" style="254" bestFit="1" customWidth="1"/>
    <col min="2575" max="2582" width="3.88671875" style="254" bestFit="1" customWidth="1"/>
    <col min="2583" max="2583" width="4.109375" style="254" bestFit="1" customWidth="1"/>
    <col min="2584" max="2584" width="50.109375" style="254" customWidth="1"/>
    <col min="2585" max="2585" width="4.88671875" style="254" customWidth="1"/>
    <col min="2586" max="2626" width="8.88671875" style="254" hidden="1" customWidth="1"/>
    <col min="2627" max="2816" width="8.88671875" style="254"/>
    <col min="2817" max="2817" width="1.88671875" style="254" customWidth="1"/>
    <col min="2818" max="2818" width="8.88671875" style="254"/>
    <col min="2819" max="2819" width="4" style="254" bestFit="1" customWidth="1"/>
    <col min="2820" max="2820" width="25.109375" style="254" customWidth="1"/>
    <col min="2821" max="2821" width="32.109375" style="254" customWidth="1"/>
    <col min="2822" max="2822" width="42.109375" style="254" customWidth="1"/>
    <col min="2823" max="2823" width="8.109375" style="254" customWidth="1"/>
    <col min="2824" max="2824" width="5.88671875" style="254" customWidth="1"/>
    <col min="2825" max="2825" width="9" style="254" bestFit="1" customWidth="1"/>
    <col min="2826" max="2826" width="9.88671875" style="254" customWidth="1"/>
    <col min="2827" max="2827" width="10.88671875" style="254" customWidth="1"/>
    <col min="2828" max="2828" width="9.88671875" style="254" customWidth="1"/>
    <col min="2829" max="2829" width="5.109375" style="254" customWidth="1"/>
    <col min="2830" max="2830" width="3.109375" style="254" bestFit="1" customWidth="1"/>
    <col min="2831" max="2838" width="3.88671875" style="254" bestFit="1" customWidth="1"/>
    <col min="2839" max="2839" width="4.109375" style="254" bestFit="1" customWidth="1"/>
    <col min="2840" max="2840" width="50.109375" style="254" customWidth="1"/>
    <col min="2841" max="2841" width="4.88671875" style="254" customWidth="1"/>
    <col min="2842" max="2882" width="8.88671875" style="254" hidden="1" customWidth="1"/>
    <col min="2883" max="3072" width="8.88671875" style="254"/>
    <col min="3073" max="3073" width="1.88671875" style="254" customWidth="1"/>
    <col min="3074" max="3074" width="8.88671875" style="254"/>
    <col min="3075" max="3075" width="4" style="254" bestFit="1" customWidth="1"/>
    <col min="3076" max="3076" width="25.109375" style="254" customWidth="1"/>
    <col min="3077" max="3077" width="32.109375" style="254" customWidth="1"/>
    <col min="3078" max="3078" width="42.109375" style="254" customWidth="1"/>
    <col min="3079" max="3079" width="8.109375" style="254" customWidth="1"/>
    <col min="3080" max="3080" width="5.88671875" style="254" customWidth="1"/>
    <col min="3081" max="3081" width="9" style="254" bestFit="1" customWidth="1"/>
    <col min="3082" max="3082" width="9.88671875" style="254" customWidth="1"/>
    <col min="3083" max="3083" width="10.88671875" style="254" customWidth="1"/>
    <col min="3084" max="3084" width="9.88671875" style="254" customWidth="1"/>
    <col min="3085" max="3085" width="5.109375" style="254" customWidth="1"/>
    <col min="3086" max="3086" width="3.109375" style="254" bestFit="1" customWidth="1"/>
    <col min="3087" max="3094" width="3.88671875" style="254" bestFit="1" customWidth="1"/>
    <col min="3095" max="3095" width="4.109375" style="254" bestFit="1" customWidth="1"/>
    <col min="3096" max="3096" width="50.109375" style="254" customWidth="1"/>
    <col min="3097" max="3097" width="4.88671875" style="254" customWidth="1"/>
    <col min="3098" max="3138" width="8.88671875" style="254" hidden="1" customWidth="1"/>
    <col min="3139" max="3328" width="8.88671875" style="254"/>
    <col min="3329" max="3329" width="1.88671875" style="254" customWidth="1"/>
    <col min="3330" max="3330" width="8.88671875" style="254"/>
    <col min="3331" max="3331" width="4" style="254" bestFit="1" customWidth="1"/>
    <col min="3332" max="3332" width="25.109375" style="254" customWidth="1"/>
    <col min="3333" max="3333" width="32.109375" style="254" customWidth="1"/>
    <col min="3334" max="3334" width="42.109375" style="254" customWidth="1"/>
    <col min="3335" max="3335" width="8.109375" style="254" customWidth="1"/>
    <col min="3336" max="3336" width="5.88671875" style="254" customWidth="1"/>
    <col min="3337" max="3337" width="9" style="254" bestFit="1" customWidth="1"/>
    <col min="3338" max="3338" width="9.88671875" style="254" customWidth="1"/>
    <col min="3339" max="3339" width="10.88671875" style="254" customWidth="1"/>
    <col min="3340" max="3340" width="9.88671875" style="254" customWidth="1"/>
    <col min="3341" max="3341" width="5.109375" style="254" customWidth="1"/>
    <col min="3342" max="3342" width="3.109375" style="254" bestFit="1" customWidth="1"/>
    <col min="3343" max="3350" width="3.88671875" style="254" bestFit="1" customWidth="1"/>
    <col min="3351" max="3351" width="4.109375" style="254" bestFit="1" customWidth="1"/>
    <col min="3352" max="3352" width="50.109375" style="254" customWidth="1"/>
    <col min="3353" max="3353" width="4.88671875" style="254" customWidth="1"/>
    <col min="3354" max="3394" width="8.88671875" style="254" hidden="1" customWidth="1"/>
    <col min="3395" max="3584" width="8.88671875" style="254"/>
    <col min="3585" max="3585" width="1.88671875" style="254" customWidth="1"/>
    <col min="3586" max="3586" width="8.88671875" style="254"/>
    <col min="3587" max="3587" width="4" style="254" bestFit="1" customWidth="1"/>
    <col min="3588" max="3588" width="25.109375" style="254" customWidth="1"/>
    <col min="3589" max="3589" width="32.109375" style="254" customWidth="1"/>
    <col min="3590" max="3590" width="42.109375" style="254" customWidth="1"/>
    <col min="3591" max="3591" width="8.109375" style="254" customWidth="1"/>
    <col min="3592" max="3592" width="5.88671875" style="254" customWidth="1"/>
    <col min="3593" max="3593" width="9" style="254" bestFit="1" customWidth="1"/>
    <col min="3594" max="3594" width="9.88671875" style="254" customWidth="1"/>
    <col min="3595" max="3595" width="10.88671875" style="254" customWidth="1"/>
    <col min="3596" max="3596" width="9.88671875" style="254" customWidth="1"/>
    <col min="3597" max="3597" width="5.109375" style="254" customWidth="1"/>
    <col min="3598" max="3598" width="3.109375" style="254" bestFit="1" customWidth="1"/>
    <col min="3599" max="3606" width="3.88671875" style="254" bestFit="1" customWidth="1"/>
    <col min="3607" max="3607" width="4.109375" style="254" bestFit="1" customWidth="1"/>
    <col min="3608" max="3608" width="50.109375" style="254" customWidth="1"/>
    <col min="3609" max="3609" width="4.88671875" style="254" customWidth="1"/>
    <col min="3610" max="3650" width="8.88671875" style="254" hidden="1" customWidth="1"/>
    <col min="3651" max="3840" width="8.88671875" style="254"/>
    <col min="3841" max="3841" width="1.88671875" style="254" customWidth="1"/>
    <col min="3842" max="3842" width="8.88671875" style="254"/>
    <col min="3843" max="3843" width="4" style="254" bestFit="1" customWidth="1"/>
    <col min="3844" max="3844" width="25.109375" style="254" customWidth="1"/>
    <col min="3845" max="3845" width="32.109375" style="254" customWidth="1"/>
    <col min="3846" max="3846" width="42.109375" style="254" customWidth="1"/>
    <col min="3847" max="3847" width="8.109375" style="254" customWidth="1"/>
    <col min="3848" max="3848" width="5.88671875" style="254" customWidth="1"/>
    <col min="3849" max="3849" width="9" style="254" bestFit="1" customWidth="1"/>
    <col min="3850" max="3850" width="9.88671875" style="254" customWidth="1"/>
    <col min="3851" max="3851" width="10.88671875" style="254" customWidth="1"/>
    <col min="3852" max="3852" width="9.88671875" style="254" customWidth="1"/>
    <col min="3853" max="3853" width="5.109375" style="254" customWidth="1"/>
    <col min="3854" max="3854" width="3.109375" style="254" bestFit="1" customWidth="1"/>
    <col min="3855" max="3862" width="3.88671875" style="254" bestFit="1" customWidth="1"/>
    <col min="3863" max="3863" width="4.109375" style="254" bestFit="1" customWidth="1"/>
    <col min="3864" max="3864" width="50.109375" style="254" customWidth="1"/>
    <col min="3865" max="3865" width="4.88671875" style="254" customWidth="1"/>
    <col min="3866" max="3906" width="8.88671875" style="254" hidden="1" customWidth="1"/>
    <col min="3907" max="4096" width="8.88671875" style="254"/>
    <col min="4097" max="4097" width="1.88671875" style="254" customWidth="1"/>
    <col min="4098" max="4098" width="8.88671875" style="254"/>
    <col min="4099" max="4099" width="4" style="254" bestFit="1" customWidth="1"/>
    <col min="4100" max="4100" width="25.109375" style="254" customWidth="1"/>
    <col min="4101" max="4101" width="32.109375" style="254" customWidth="1"/>
    <col min="4102" max="4102" width="42.109375" style="254" customWidth="1"/>
    <col min="4103" max="4103" width="8.109375" style="254" customWidth="1"/>
    <col min="4104" max="4104" width="5.88671875" style="254" customWidth="1"/>
    <col min="4105" max="4105" width="9" style="254" bestFit="1" customWidth="1"/>
    <col min="4106" max="4106" width="9.88671875" style="254" customWidth="1"/>
    <col min="4107" max="4107" width="10.88671875" style="254" customWidth="1"/>
    <col min="4108" max="4108" width="9.88671875" style="254" customWidth="1"/>
    <col min="4109" max="4109" width="5.109375" style="254" customWidth="1"/>
    <col min="4110" max="4110" width="3.109375" style="254" bestFit="1" customWidth="1"/>
    <col min="4111" max="4118" width="3.88671875" style="254" bestFit="1" customWidth="1"/>
    <col min="4119" max="4119" width="4.109375" style="254" bestFit="1" customWidth="1"/>
    <col min="4120" max="4120" width="50.109375" style="254" customWidth="1"/>
    <col min="4121" max="4121" width="4.88671875" style="254" customWidth="1"/>
    <col min="4122" max="4162" width="8.88671875" style="254" hidden="1" customWidth="1"/>
    <col min="4163" max="4352" width="8.88671875" style="254"/>
    <col min="4353" max="4353" width="1.88671875" style="254" customWidth="1"/>
    <col min="4354" max="4354" width="8.88671875" style="254"/>
    <col min="4355" max="4355" width="4" style="254" bestFit="1" customWidth="1"/>
    <col min="4356" max="4356" width="25.109375" style="254" customWidth="1"/>
    <col min="4357" max="4357" width="32.109375" style="254" customWidth="1"/>
    <col min="4358" max="4358" width="42.109375" style="254" customWidth="1"/>
    <col min="4359" max="4359" width="8.109375" style="254" customWidth="1"/>
    <col min="4360" max="4360" width="5.88671875" style="254" customWidth="1"/>
    <col min="4361" max="4361" width="9" style="254" bestFit="1" customWidth="1"/>
    <col min="4362" max="4362" width="9.88671875" style="254" customWidth="1"/>
    <col min="4363" max="4363" width="10.88671875" style="254" customWidth="1"/>
    <col min="4364" max="4364" width="9.88671875" style="254" customWidth="1"/>
    <col min="4365" max="4365" width="5.109375" style="254" customWidth="1"/>
    <col min="4366" max="4366" width="3.109375" style="254" bestFit="1" customWidth="1"/>
    <col min="4367" max="4374" width="3.88671875" style="254" bestFit="1" customWidth="1"/>
    <col min="4375" max="4375" width="4.109375" style="254" bestFit="1" customWidth="1"/>
    <col min="4376" max="4376" width="50.109375" style="254" customWidth="1"/>
    <col min="4377" max="4377" width="4.88671875" style="254" customWidth="1"/>
    <col min="4378" max="4418" width="8.88671875" style="254" hidden="1" customWidth="1"/>
    <col min="4419" max="4608" width="8.88671875" style="254"/>
    <col min="4609" max="4609" width="1.88671875" style="254" customWidth="1"/>
    <col min="4610" max="4610" width="8.88671875" style="254"/>
    <col min="4611" max="4611" width="4" style="254" bestFit="1" customWidth="1"/>
    <col min="4612" max="4612" width="25.109375" style="254" customWidth="1"/>
    <col min="4613" max="4613" width="32.109375" style="254" customWidth="1"/>
    <col min="4614" max="4614" width="42.109375" style="254" customWidth="1"/>
    <col min="4615" max="4615" width="8.109375" style="254" customWidth="1"/>
    <col min="4616" max="4616" width="5.88671875" style="254" customWidth="1"/>
    <col min="4617" max="4617" width="9" style="254" bestFit="1" customWidth="1"/>
    <col min="4618" max="4618" width="9.88671875" style="254" customWidth="1"/>
    <col min="4619" max="4619" width="10.88671875" style="254" customWidth="1"/>
    <col min="4620" max="4620" width="9.88671875" style="254" customWidth="1"/>
    <col min="4621" max="4621" width="5.109375" style="254" customWidth="1"/>
    <col min="4622" max="4622" width="3.109375" style="254" bestFit="1" customWidth="1"/>
    <col min="4623" max="4630" width="3.88671875" style="254" bestFit="1" customWidth="1"/>
    <col min="4631" max="4631" width="4.109375" style="254" bestFit="1" customWidth="1"/>
    <col min="4632" max="4632" width="50.109375" style="254" customWidth="1"/>
    <col min="4633" max="4633" width="4.88671875" style="254" customWidth="1"/>
    <col min="4634" max="4674" width="8.88671875" style="254" hidden="1" customWidth="1"/>
    <col min="4675" max="4864" width="8.88671875" style="254"/>
    <col min="4865" max="4865" width="1.88671875" style="254" customWidth="1"/>
    <col min="4866" max="4866" width="8.88671875" style="254"/>
    <col min="4867" max="4867" width="4" style="254" bestFit="1" customWidth="1"/>
    <col min="4868" max="4868" width="25.109375" style="254" customWidth="1"/>
    <col min="4869" max="4869" width="32.109375" style="254" customWidth="1"/>
    <col min="4870" max="4870" width="42.109375" style="254" customWidth="1"/>
    <col min="4871" max="4871" width="8.109375" style="254" customWidth="1"/>
    <col min="4872" max="4872" width="5.88671875" style="254" customWidth="1"/>
    <col min="4873" max="4873" width="9" style="254" bestFit="1" customWidth="1"/>
    <col min="4874" max="4874" width="9.88671875" style="254" customWidth="1"/>
    <col min="4875" max="4875" width="10.88671875" style="254" customWidth="1"/>
    <col min="4876" max="4876" width="9.88671875" style="254" customWidth="1"/>
    <col min="4877" max="4877" width="5.109375" style="254" customWidth="1"/>
    <col min="4878" max="4878" width="3.109375" style="254" bestFit="1" customWidth="1"/>
    <col min="4879" max="4886" width="3.88671875" style="254" bestFit="1" customWidth="1"/>
    <col min="4887" max="4887" width="4.109375" style="254" bestFit="1" customWidth="1"/>
    <col min="4888" max="4888" width="50.109375" style="254" customWidth="1"/>
    <col min="4889" max="4889" width="4.88671875" style="254" customWidth="1"/>
    <col min="4890" max="4930" width="8.88671875" style="254" hidden="1" customWidth="1"/>
    <col min="4931" max="5120" width="8.88671875" style="254"/>
    <col min="5121" max="5121" width="1.88671875" style="254" customWidth="1"/>
    <col min="5122" max="5122" width="8.88671875" style="254"/>
    <col min="5123" max="5123" width="4" style="254" bestFit="1" customWidth="1"/>
    <col min="5124" max="5124" width="25.109375" style="254" customWidth="1"/>
    <col min="5125" max="5125" width="32.109375" style="254" customWidth="1"/>
    <col min="5126" max="5126" width="42.109375" style="254" customWidth="1"/>
    <col min="5127" max="5127" width="8.109375" style="254" customWidth="1"/>
    <col min="5128" max="5128" width="5.88671875" style="254" customWidth="1"/>
    <col min="5129" max="5129" width="9" style="254" bestFit="1" customWidth="1"/>
    <col min="5130" max="5130" width="9.88671875" style="254" customWidth="1"/>
    <col min="5131" max="5131" width="10.88671875" style="254" customWidth="1"/>
    <col min="5132" max="5132" width="9.88671875" style="254" customWidth="1"/>
    <col min="5133" max="5133" width="5.109375" style="254" customWidth="1"/>
    <col min="5134" max="5134" width="3.109375" style="254" bestFit="1" customWidth="1"/>
    <col min="5135" max="5142" width="3.88671875" style="254" bestFit="1" customWidth="1"/>
    <col min="5143" max="5143" width="4.109375" style="254" bestFit="1" customWidth="1"/>
    <col min="5144" max="5144" width="50.109375" style="254" customWidth="1"/>
    <col min="5145" max="5145" width="4.88671875" style="254" customWidth="1"/>
    <col min="5146" max="5186" width="8.88671875" style="254" hidden="1" customWidth="1"/>
    <col min="5187" max="5376" width="8.88671875" style="254"/>
    <col min="5377" max="5377" width="1.88671875" style="254" customWidth="1"/>
    <col min="5378" max="5378" width="8.88671875" style="254"/>
    <col min="5379" max="5379" width="4" style="254" bestFit="1" customWidth="1"/>
    <col min="5380" max="5380" width="25.109375" style="254" customWidth="1"/>
    <col min="5381" max="5381" width="32.109375" style="254" customWidth="1"/>
    <col min="5382" max="5382" width="42.109375" style="254" customWidth="1"/>
    <col min="5383" max="5383" width="8.109375" style="254" customWidth="1"/>
    <col min="5384" max="5384" width="5.88671875" style="254" customWidth="1"/>
    <col min="5385" max="5385" width="9" style="254" bestFit="1" customWidth="1"/>
    <col min="5386" max="5386" width="9.88671875" style="254" customWidth="1"/>
    <col min="5387" max="5387" width="10.88671875" style="254" customWidth="1"/>
    <col min="5388" max="5388" width="9.88671875" style="254" customWidth="1"/>
    <col min="5389" max="5389" width="5.109375" style="254" customWidth="1"/>
    <col min="5390" max="5390" width="3.109375" style="254" bestFit="1" customWidth="1"/>
    <col min="5391" max="5398" width="3.88671875" style="254" bestFit="1" customWidth="1"/>
    <col min="5399" max="5399" width="4.109375" style="254" bestFit="1" customWidth="1"/>
    <col min="5400" max="5400" width="50.109375" style="254" customWidth="1"/>
    <col min="5401" max="5401" width="4.88671875" style="254" customWidth="1"/>
    <col min="5402" max="5442" width="8.88671875" style="254" hidden="1" customWidth="1"/>
    <col min="5443" max="5632" width="8.88671875" style="254"/>
    <col min="5633" max="5633" width="1.88671875" style="254" customWidth="1"/>
    <col min="5634" max="5634" width="8.88671875" style="254"/>
    <col min="5635" max="5635" width="4" style="254" bestFit="1" customWidth="1"/>
    <col min="5636" max="5636" width="25.109375" style="254" customWidth="1"/>
    <col min="5637" max="5637" width="32.109375" style="254" customWidth="1"/>
    <col min="5638" max="5638" width="42.109375" style="254" customWidth="1"/>
    <col min="5639" max="5639" width="8.109375" style="254" customWidth="1"/>
    <col min="5640" max="5640" width="5.88671875" style="254" customWidth="1"/>
    <col min="5641" max="5641" width="9" style="254" bestFit="1" customWidth="1"/>
    <col min="5642" max="5642" width="9.88671875" style="254" customWidth="1"/>
    <col min="5643" max="5643" width="10.88671875" style="254" customWidth="1"/>
    <col min="5644" max="5644" width="9.88671875" style="254" customWidth="1"/>
    <col min="5645" max="5645" width="5.109375" style="254" customWidth="1"/>
    <col min="5646" max="5646" width="3.109375" style="254" bestFit="1" customWidth="1"/>
    <col min="5647" max="5654" width="3.88671875" style="254" bestFit="1" customWidth="1"/>
    <col min="5655" max="5655" width="4.109375" style="254" bestFit="1" customWidth="1"/>
    <col min="5656" max="5656" width="50.109375" style="254" customWidth="1"/>
    <col min="5657" max="5657" width="4.88671875" style="254" customWidth="1"/>
    <col min="5658" max="5698" width="8.88671875" style="254" hidden="1" customWidth="1"/>
    <col min="5699" max="5888" width="8.88671875" style="254"/>
    <col min="5889" max="5889" width="1.88671875" style="254" customWidth="1"/>
    <col min="5890" max="5890" width="8.88671875" style="254"/>
    <col min="5891" max="5891" width="4" style="254" bestFit="1" customWidth="1"/>
    <col min="5892" max="5892" width="25.109375" style="254" customWidth="1"/>
    <col min="5893" max="5893" width="32.109375" style="254" customWidth="1"/>
    <col min="5894" max="5894" width="42.109375" style="254" customWidth="1"/>
    <col min="5895" max="5895" width="8.109375" style="254" customWidth="1"/>
    <col min="5896" max="5896" width="5.88671875" style="254" customWidth="1"/>
    <col min="5897" max="5897" width="9" style="254" bestFit="1" customWidth="1"/>
    <col min="5898" max="5898" width="9.88671875" style="254" customWidth="1"/>
    <col min="5899" max="5899" width="10.88671875" style="254" customWidth="1"/>
    <col min="5900" max="5900" width="9.88671875" style="254" customWidth="1"/>
    <col min="5901" max="5901" width="5.109375" style="254" customWidth="1"/>
    <col min="5902" max="5902" width="3.109375" style="254" bestFit="1" customWidth="1"/>
    <col min="5903" max="5910" width="3.88671875" style="254" bestFit="1" customWidth="1"/>
    <col min="5911" max="5911" width="4.109375" style="254" bestFit="1" customWidth="1"/>
    <col min="5912" max="5912" width="50.109375" style="254" customWidth="1"/>
    <col min="5913" max="5913" width="4.88671875" style="254" customWidth="1"/>
    <col min="5914" max="5954" width="8.88671875" style="254" hidden="1" customWidth="1"/>
    <col min="5955" max="6144" width="8.88671875" style="254"/>
    <col min="6145" max="6145" width="1.88671875" style="254" customWidth="1"/>
    <col min="6146" max="6146" width="8.88671875" style="254"/>
    <col min="6147" max="6147" width="4" style="254" bestFit="1" customWidth="1"/>
    <col min="6148" max="6148" width="25.109375" style="254" customWidth="1"/>
    <col min="6149" max="6149" width="32.109375" style="254" customWidth="1"/>
    <col min="6150" max="6150" width="42.109375" style="254" customWidth="1"/>
    <col min="6151" max="6151" width="8.109375" style="254" customWidth="1"/>
    <col min="6152" max="6152" width="5.88671875" style="254" customWidth="1"/>
    <col min="6153" max="6153" width="9" style="254" bestFit="1" customWidth="1"/>
    <col min="6154" max="6154" width="9.88671875" style="254" customWidth="1"/>
    <col min="6155" max="6155" width="10.88671875" style="254" customWidth="1"/>
    <col min="6156" max="6156" width="9.88671875" style="254" customWidth="1"/>
    <col min="6157" max="6157" width="5.109375" style="254" customWidth="1"/>
    <col min="6158" max="6158" width="3.109375" style="254" bestFit="1" customWidth="1"/>
    <col min="6159" max="6166" width="3.88671875" style="254" bestFit="1" customWidth="1"/>
    <col min="6167" max="6167" width="4.109375" style="254" bestFit="1" customWidth="1"/>
    <col min="6168" max="6168" width="50.109375" style="254" customWidth="1"/>
    <col min="6169" max="6169" width="4.88671875" style="254" customWidth="1"/>
    <col min="6170" max="6210" width="8.88671875" style="254" hidden="1" customWidth="1"/>
    <col min="6211" max="6400" width="8.88671875" style="254"/>
    <col min="6401" max="6401" width="1.88671875" style="254" customWidth="1"/>
    <col min="6402" max="6402" width="8.88671875" style="254"/>
    <col min="6403" max="6403" width="4" style="254" bestFit="1" customWidth="1"/>
    <col min="6404" max="6404" width="25.109375" style="254" customWidth="1"/>
    <col min="6405" max="6405" width="32.109375" style="254" customWidth="1"/>
    <col min="6406" max="6406" width="42.109375" style="254" customWidth="1"/>
    <col min="6407" max="6407" width="8.109375" style="254" customWidth="1"/>
    <col min="6408" max="6408" width="5.88671875" style="254" customWidth="1"/>
    <col min="6409" max="6409" width="9" style="254" bestFit="1" customWidth="1"/>
    <col min="6410" max="6410" width="9.88671875" style="254" customWidth="1"/>
    <col min="6411" max="6411" width="10.88671875" style="254" customWidth="1"/>
    <col min="6412" max="6412" width="9.88671875" style="254" customWidth="1"/>
    <col min="6413" max="6413" width="5.109375" style="254" customWidth="1"/>
    <col min="6414" max="6414" width="3.109375" style="254" bestFit="1" customWidth="1"/>
    <col min="6415" max="6422" width="3.88671875" style="254" bestFit="1" customWidth="1"/>
    <col min="6423" max="6423" width="4.109375" style="254" bestFit="1" customWidth="1"/>
    <col min="6424" max="6424" width="50.109375" style="254" customWidth="1"/>
    <col min="6425" max="6425" width="4.88671875" style="254" customWidth="1"/>
    <col min="6426" max="6466" width="8.88671875" style="254" hidden="1" customWidth="1"/>
    <col min="6467" max="6656" width="8.88671875" style="254"/>
    <col min="6657" max="6657" width="1.88671875" style="254" customWidth="1"/>
    <col min="6658" max="6658" width="8.88671875" style="254"/>
    <col min="6659" max="6659" width="4" style="254" bestFit="1" customWidth="1"/>
    <col min="6660" max="6660" width="25.109375" style="254" customWidth="1"/>
    <col min="6661" max="6661" width="32.109375" style="254" customWidth="1"/>
    <col min="6662" max="6662" width="42.109375" style="254" customWidth="1"/>
    <col min="6663" max="6663" width="8.109375" style="254" customWidth="1"/>
    <col min="6664" max="6664" width="5.88671875" style="254" customWidth="1"/>
    <col min="6665" max="6665" width="9" style="254" bestFit="1" customWidth="1"/>
    <col min="6666" max="6666" width="9.88671875" style="254" customWidth="1"/>
    <col min="6667" max="6667" width="10.88671875" style="254" customWidth="1"/>
    <col min="6668" max="6668" width="9.88671875" style="254" customWidth="1"/>
    <col min="6669" max="6669" width="5.109375" style="254" customWidth="1"/>
    <col min="6670" max="6670" width="3.109375" style="254" bestFit="1" customWidth="1"/>
    <col min="6671" max="6678" width="3.88671875" style="254" bestFit="1" customWidth="1"/>
    <col min="6679" max="6679" width="4.109375" style="254" bestFit="1" customWidth="1"/>
    <col min="6680" max="6680" width="50.109375" style="254" customWidth="1"/>
    <col min="6681" max="6681" width="4.88671875" style="254" customWidth="1"/>
    <col min="6682" max="6722" width="8.88671875" style="254" hidden="1" customWidth="1"/>
    <col min="6723" max="6912" width="8.88671875" style="254"/>
    <col min="6913" max="6913" width="1.88671875" style="254" customWidth="1"/>
    <col min="6914" max="6914" width="8.88671875" style="254"/>
    <col min="6915" max="6915" width="4" style="254" bestFit="1" customWidth="1"/>
    <col min="6916" max="6916" width="25.109375" style="254" customWidth="1"/>
    <col min="6917" max="6917" width="32.109375" style="254" customWidth="1"/>
    <col min="6918" max="6918" width="42.109375" style="254" customWidth="1"/>
    <col min="6919" max="6919" width="8.109375" style="254" customWidth="1"/>
    <col min="6920" max="6920" width="5.88671875" style="254" customWidth="1"/>
    <col min="6921" max="6921" width="9" style="254" bestFit="1" customWidth="1"/>
    <col min="6922" max="6922" width="9.88671875" style="254" customWidth="1"/>
    <col min="6923" max="6923" width="10.88671875" style="254" customWidth="1"/>
    <col min="6924" max="6924" width="9.88671875" style="254" customWidth="1"/>
    <col min="6925" max="6925" width="5.109375" style="254" customWidth="1"/>
    <col min="6926" max="6926" width="3.109375" style="254" bestFit="1" customWidth="1"/>
    <col min="6927" max="6934" width="3.88671875" style="254" bestFit="1" customWidth="1"/>
    <col min="6935" max="6935" width="4.109375" style="254" bestFit="1" customWidth="1"/>
    <col min="6936" max="6936" width="50.109375" style="254" customWidth="1"/>
    <col min="6937" max="6937" width="4.88671875" style="254" customWidth="1"/>
    <col min="6938" max="6978" width="8.88671875" style="254" hidden="1" customWidth="1"/>
    <col min="6979" max="7168" width="8.88671875" style="254"/>
    <col min="7169" max="7169" width="1.88671875" style="254" customWidth="1"/>
    <col min="7170" max="7170" width="8.88671875" style="254"/>
    <col min="7171" max="7171" width="4" style="254" bestFit="1" customWidth="1"/>
    <col min="7172" max="7172" width="25.109375" style="254" customWidth="1"/>
    <col min="7173" max="7173" width="32.109375" style="254" customWidth="1"/>
    <col min="7174" max="7174" width="42.109375" style="254" customWidth="1"/>
    <col min="7175" max="7175" width="8.109375" style="254" customWidth="1"/>
    <col min="7176" max="7176" width="5.88671875" style="254" customWidth="1"/>
    <col min="7177" max="7177" width="9" style="254" bestFit="1" customWidth="1"/>
    <col min="7178" max="7178" width="9.88671875" style="254" customWidth="1"/>
    <col min="7179" max="7179" width="10.88671875" style="254" customWidth="1"/>
    <col min="7180" max="7180" width="9.88671875" style="254" customWidth="1"/>
    <col min="7181" max="7181" width="5.109375" style="254" customWidth="1"/>
    <col min="7182" max="7182" width="3.109375" style="254" bestFit="1" customWidth="1"/>
    <col min="7183" max="7190" width="3.88671875" style="254" bestFit="1" customWidth="1"/>
    <col min="7191" max="7191" width="4.109375" style="254" bestFit="1" customWidth="1"/>
    <col min="7192" max="7192" width="50.109375" style="254" customWidth="1"/>
    <col min="7193" max="7193" width="4.88671875" style="254" customWidth="1"/>
    <col min="7194" max="7234" width="8.88671875" style="254" hidden="1" customWidth="1"/>
    <col min="7235" max="7424" width="8.88671875" style="254"/>
    <col min="7425" max="7425" width="1.88671875" style="254" customWidth="1"/>
    <col min="7426" max="7426" width="8.88671875" style="254"/>
    <col min="7427" max="7427" width="4" style="254" bestFit="1" customWidth="1"/>
    <col min="7428" max="7428" width="25.109375" style="254" customWidth="1"/>
    <col min="7429" max="7429" width="32.109375" style="254" customWidth="1"/>
    <col min="7430" max="7430" width="42.109375" style="254" customWidth="1"/>
    <col min="7431" max="7431" width="8.109375" style="254" customWidth="1"/>
    <col min="7432" max="7432" width="5.88671875" style="254" customWidth="1"/>
    <col min="7433" max="7433" width="9" style="254" bestFit="1" customWidth="1"/>
    <col min="7434" max="7434" width="9.88671875" style="254" customWidth="1"/>
    <col min="7435" max="7435" width="10.88671875" style="254" customWidth="1"/>
    <col min="7436" max="7436" width="9.88671875" style="254" customWidth="1"/>
    <col min="7437" max="7437" width="5.109375" style="254" customWidth="1"/>
    <col min="7438" max="7438" width="3.109375" style="254" bestFit="1" customWidth="1"/>
    <col min="7439" max="7446" width="3.88671875" style="254" bestFit="1" customWidth="1"/>
    <col min="7447" max="7447" width="4.109375" style="254" bestFit="1" customWidth="1"/>
    <col min="7448" max="7448" width="50.109375" style="254" customWidth="1"/>
    <col min="7449" max="7449" width="4.88671875" style="254" customWidth="1"/>
    <col min="7450" max="7490" width="8.88671875" style="254" hidden="1" customWidth="1"/>
    <col min="7491" max="7680" width="8.88671875" style="254"/>
    <col min="7681" max="7681" width="1.88671875" style="254" customWidth="1"/>
    <col min="7682" max="7682" width="8.88671875" style="254"/>
    <col min="7683" max="7683" width="4" style="254" bestFit="1" customWidth="1"/>
    <col min="7684" max="7684" width="25.109375" style="254" customWidth="1"/>
    <col min="7685" max="7685" width="32.109375" style="254" customWidth="1"/>
    <col min="7686" max="7686" width="42.109375" style="254" customWidth="1"/>
    <col min="7687" max="7687" width="8.109375" style="254" customWidth="1"/>
    <col min="7688" max="7688" width="5.88671875" style="254" customWidth="1"/>
    <col min="7689" max="7689" width="9" style="254" bestFit="1" customWidth="1"/>
    <col min="7690" max="7690" width="9.88671875" style="254" customWidth="1"/>
    <col min="7691" max="7691" width="10.88671875" style="254" customWidth="1"/>
    <col min="7692" max="7692" width="9.88671875" style="254" customWidth="1"/>
    <col min="7693" max="7693" width="5.109375" style="254" customWidth="1"/>
    <col min="7694" max="7694" width="3.109375" style="254" bestFit="1" customWidth="1"/>
    <col min="7695" max="7702" width="3.88671875" style="254" bestFit="1" customWidth="1"/>
    <col min="7703" max="7703" width="4.109375" style="254" bestFit="1" customWidth="1"/>
    <col min="7704" max="7704" width="50.109375" style="254" customWidth="1"/>
    <col min="7705" max="7705" width="4.88671875" style="254" customWidth="1"/>
    <col min="7706" max="7746" width="8.88671875" style="254" hidden="1" customWidth="1"/>
    <col min="7747" max="7936" width="8.88671875" style="254"/>
    <col min="7937" max="7937" width="1.88671875" style="254" customWidth="1"/>
    <col min="7938" max="7938" width="8.88671875" style="254"/>
    <col min="7939" max="7939" width="4" style="254" bestFit="1" customWidth="1"/>
    <col min="7940" max="7940" width="25.109375" style="254" customWidth="1"/>
    <col min="7941" max="7941" width="32.109375" style="254" customWidth="1"/>
    <col min="7942" max="7942" width="42.109375" style="254" customWidth="1"/>
    <col min="7943" max="7943" width="8.109375" style="254" customWidth="1"/>
    <col min="7944" max="7944" width="5.88671875" style="254" customWidth="1"/>
    <col min="7945" max="7945" width="9" style="254" bestFit="1" customWidth="1"/>
    <col min="7946" max="7946" width="9.88671875" style="254" customWidth="1"/>
    <col min="7947" max="7947" width="10.88671875" style="254" customWidth="1"/>
    <col min="7948" max="7948" width="9.88671875" style="254" customWidth="1"/>
    <col min="7949" max="7949" width="5.109375" style="254" customWidth="1"/>
    <col min="7950" max="7950" width="3.109375" style="254" bestFit="1" customWidth="1"/>
    <col min="7951" max="7958" width="3.88671875" style="254" bestFit="1" customWidth="1"/>
    <col min="7959" max="7959" width="4.109375" style="254" bestFit="1" customWidth="1"/>
    <col min="7960" max="7960" width="50.109375" style="254" customWidth="1"/>
    <col min="7961" max="7961" width="4.88671875" style="254" customWidth="1"/>
    <col min="7962" max="8002" width="8.88671875" style="254" hidden="1" customWidth="1"/>
    <col min="8003" max="8192" width="8.88671875" style="254"/>
    <col min="8193" max="8193" width="1.88671875" style="254" customWidth="1"/>
    <col min="8194" max="8194" width="8.88671875" style="254"/>
    <col min="8195" max="8195" width="4" style="254" bestFit="1" customWidth="1"/>
    <col min="8196" max="8196" width="25.109375" style="254" customWidth="1"/>
    <col min="8197" max="8197" width="32.109375" style="254" customWidth="1"/>
    <col min="8198" max="8198" width="42.109375" style="254" customWidth="1"/>
    <col min="8199" max="8199" width="8.109375" style="254" customWidth="1"/>
    <col min="8200" max="8200" width="5.88671875" style="254" customWidth="1"/>
    <col min="8201" max="8201" width="9" style="254" bestFit="1" customWidth="1"/>
    <col min="8202" max="8202" width="9.88671875" style="254" customWidth="1"/>
    <col min="8203" max="8203" width="10.88671875" style="254" customWidth="1"/>
    <col min="8204" max="8204" width="9.88671875" style="254" customWidth="1"/>
    <col min="8205" max="8205" width="5.109375" style="254" customWidth="1"/>
    <col min="8206" max="8206" width="3.109375" style="254" bestFit="1" customWidth="1"/>
    <col min="8207" max="8214" width="3.88671875" style="254" bestFit="1" customWidth="1"/>
    <col min="8215" max="8215" width="4.109375" style="254" bestFit="1" customWidth="1"/>
    <col min="8216" max="8216" width="50.109375" style="254" customWidth="1"/>
    <col min="8217" max="8217" width="4.88671875" style="254" customWidth="1"/>
    <col min="8218" max="8258" width="8.88671875" style="254" hidden="1" customWidth="1"/>
    <col min="8259" max="8448" width="8.88671875" style="254"/>
    <col min="8449" max="8449" width="1.88671875" style="254" customWidth="1"/>
    <col min="8450" max="8450" width="8.88671875" style="254"/>
    <col min="8451" max="8451" width="4" style="254" bestFit="1" customWidth="1"/>
    <col min="8452" max="8452" width="25.109375" style="254" customWidth="1"/>
    <col min="8453" max="8453" width="32.109375" style="254" customWidth="1"/>
    <col min="8454" max="8454" width="42.109375" style="254" customWidth="1"/>
    <col min="8455" max="8455" width="8.109375" style="254" customWidth="1"/>
    <col min="8456" max="8456" width="5.88671875" style="254" customWidth="1"/>
    <col min="8457" max="8457" width="9" style="254" bestFit="1" customWidth="1"/>
    <col min="8458" max="8458" width="9.88671875" style="254" customWidth="1"/>
    <col min="8459" max="8459" width="10.88671875" style="254" customWidth="1"/>
    <col min="8460" max="8460" width="9.88671875" style="254" customWidth="1"/>
    <col min="8461" max="8461" width="5.109375" style="254" customWidth="1"/>
    <col min="8462" max="8462" width="3.109375" style="254" bestFit="1" customWidth="1"/>
    <col min="8463" max="8470" width="3.88671875" style="254" bestFit="1" customWidth="1"/>
    <col min="8471" max="8471" width="4.109375" style="254" bestFit="1" customWidth="1"/>
    <col min="8472" max="8472" width="50.109375" style="254" customWidth="1"/>
    <col min="8473" max="8473" width="4.88671875" style="254" customWidth="1"/>
    <col min="8474" max="8514" width="8.88671875" style="254" hidden="1" customWidth="1"/>
    <col min="8515" max="8704" width="8.88671875" style="254"/>
    <col min="8705" max="8705" width="1.88671875" style="254" customWidth="1"/>
    <col min="8706" max="8706" width="8.88671875" style="254"/>
    <col min="8707" max="8707" width="4" style="254" bestFit="1" customWidth="1"/>
    <col min="8708" max="8708" width="25.109375" style="254" customWidth="1"/>
    <col min="8709" max="8709" width="32.109375" style="254" customWidth="1"/>
    <col min="8710" max="8710" width="42.109375" style="254" customWidth="1"/>
    <col min="8711" max="8711" width="8.109375" style="254" customWidth="1"/>
    <col min="8712" max="8712" width="5.88671875" style="254" customWidth="1"/>
    <col min="8713" max="8713" width="9" style="254" bestFit="1" customWidth="1"/>
    <col min="8714" max="8714" width="9.88671875" style="254" customWidth="1"/>
    <col min="8715" max="8715" width="10.88671875" style="254" customWidth="1"/>
    <col min="8716" max="8716" width="9.88671875" style="254" customWidth="1"/>
    <col min="8717" max="8717" width="5.109375" style="254" customWidth="1"/>
    <col min="8718" max="8718" width="3.109375" style="254" bestFit="1" customWidth="1"/>
    <col min="8719" max="8726" width="3.88671875" style="254" bestFit="1" customWidth="1"/>
    <col min="8727" max="8727" width="4.109375" style="254" bestFit="1" customWidth="1"/>
    <col min="8728" max="8728" width="50.109375" style="254" customWidth="1"/>
    <col min="8729" max="8729" width="4.88671875" style="254" customWidth="1"/>
    <col min="8730" max="8770" width="8.88671875" style="254" hidden="1" customWidth="1"/>
    <col min="8771" max="8960" width="8.88671875" style="254"/>
    <col min="8961" max="8961" width="1.88671875" style="254" customWidth="1"/>
    <col min="8962" max="8962" width="8.88671875" style="254"/>
    <col min="8963" max="8963" width="4" style="254" bestFit="1" customWidth="1"/>
    <col min="8964" max="8964" width="25.109375" style="254" customWidth="1"/>
    <col min="8965" max="8965" width="32.109375" style="254" customWidth="1"/>
    <col min="8966" max="8966" width="42.109375" style="254" customWidth="1"/>
    <col min="8967" max="8967" width="8.109375" style="254" customWidth="1"/>
    <col min="8968" max="8968" width="5.88671875" style="254" customWidth="1"/>
    <col min="8969" max="8969" width="9" style="254" bestFit="1" customWidth="1"/>
    <col min="8970" max="8970" width="9.88671875" style="254" customWidth="1"/>
    <col min="8971" max="8971" width="10.88671875" style="254" customWidth="1"/>
    <col min="8972" max="8972" width="9.88671875" style="254" customWidth="1"/>
    <col min="8973" max="8973" width="5.109375" style="254" customWidth="1"/>
    <col min="8974" max="8974" width="3.109375" style="254" bestFit="1" customWidth="1"/>
    <col min="8975" max="8982" width="3.88671875" style="254" bestFit="1" customWidth="1"/>
    <col min="8983" max="8983" width="4.109375" style="254" bestFit="1" customWidth="1"/>
    <col min="8984" max="8984" width="50.109375" style="254" customWidth="1"/>
    <col min="8985" max="8985" width="4.88671875" style="254" customWidth="1"/>
    <col min="8986" max="9026" width="8.88671875" style="254" hidden="1" customWidth="1"/>
    <col min="9027" max="9216" width="8.88671875" style="254"/>
    <col min="9217" max="9217" width="1.88671875" style="254" customWidth="1"/>
    <col min="9218" max="9218" width="8.88671875" style="254"/>
    <col min="9219" max="9219" width="4" style="254" bestFit="1" customWidth="1"/>
    <col min="9220" max="9220" width="25.109375" style="254" customWidth="1"/>
    <col min="9221" max="9221" width="32.109375" style="254" customWidth="1"/>
    <col min="9222" max="9222" width="42.109375" style="254" customWidth="1"/>
    <col min="9223" max="9223" width="8.109375" style="254" customWidth="1"/>
    <col min="9224" max="9224" width="5.88671875" style="254" customWidth="1"/>
    <col min="9225" max="9225" width="9" style="254" bestFit="1" customWidth="1"/>
    <col min="9226" max="9226" width="9.88671875" style="254" customWidth="1"/>
    <col min="9227" max="9227" width="10.88671875" style="254" customWidth="1"/>
    <col min="9228" max="9228" width="9.88671875" style="254" customWidth="1"/>
    <col min="9229" max="9229" width="5.109375" style="254" customWidth="1"/>
    <col min="9230" max="9230" width="3.109375" style="254" bestFit="1" customWidth="1"/>
    <col min="9231" max="9238" width="3.88671875" style="254" bestFit="1" customWidth="1"/>
    <col min="9239" max="9239" width="4.109375" style="254" bestFit="1" customWidth="1"/>
    <col min="9240" max="9240" width="50.109375" style="254" customWidth="1"/>
    <col min="9241" max="9241" width="4.88671875" style="254" customWidth="1"/>
    <col min="9242" max="9282" width="8.88671875" style="254" hidden="1" customWidth="1"/>
    <col min="9283" max="9472" width="8.88671875" style="254"/>
    <col min="9473" max="9473" width="1.88671875" style="254" customWidth="1"/>
    <col min="9474" max="9474" width="8.88671875" style="254"/>
    <col min="9475" max="9475" width="4" style="254" bestFit="1" customWidth="1"/>
    <col min="9476" max="9476" width="25.109375" style="254" customWidth="1"/>
    <col min="9477" max="9477" width="32.109375" style="254" customWidth="1"/>
    <col min="9478" max="9478" width="42.109375" style="254" customWidth="1"/>
    <col min="9479" max="9479" width="8.109375" style="254" customWidth="1"/>
    <col min="9480" max="9480" width="5.88671875" style="254" customWidth="1"/>
    <col min="9481" max="9481" width="9" style="254" bestFit="1" customWidth="1"/>
    <col min="9482" max="9482" width="9.88671875" style="254" customWidth="1"/>
    <col min="9483" max="9483" width="10.88671875" style="254" customWidth="1"/>
    <col min="9484" max="9484" width="9.88671875" style="254" customWidth="1"/>
    <col min="9485" max="9485" width="5.109375" style="254" customWidth="1"/>
    <col min="9486" max="9486" width="3.109375" style="254" bestFit="1" customWidth="1"/>
    <col min="9487" max="9494" width="3.88671875" style="254" bestFit="1" customWidth="1"/>
    <col min="9495" max="9495" width="4.109375" style="254" bestFit="1" customWidth="1"/>
    <col min="9496" max="9496" width="50.109375" style="254" customWidth="1"/>
    <col min="9497" max="9497" width="4.88671875" style="254" customWidth="1"/>
    <col min="9498" max="9538" width="8.88671875" style="254" hidden="1" customWidth="1"/>
    <col min="9539" max="9728" width="8.88671875" style="254"/>
    <col min="9729" max="9729" width="1.88671875" style="254" customWidth="1"/>
    <col min="9730" max="9730" width="8.88671875" style="254"/>
    <col min="9731" max="9731" width="4" style="254" bestFit="1" customWidth="1"/>
    <col min="9732" max="9732" width="25.109375" style="254" customWidth="1"/>
    <col min="9733" max="9733" width="32.109375" style="254" customWidth="1"/>
    <col min="9734" max="9734" width="42.109375" style="254" customWidth="1"/>
    <col min="9735" max="9735" width="8.109375" style="254" customWidth="1"/>
    <col min="9736" max="9736" width="5.88671875" style="254" customWidth="1"/>
    <col min="9737" max="9737" width="9" style="254" bestFit="1" customWidth="1"/>
    <col min="9738" max="9738" width="9.88671875" style="254" customWidth="1"/>
    <col min="9739" max="9739" width="10.88671875" style="254" customWidth="1"/>
    <col min="9740" max="9740" width="9.88671875" style="254" customWidth="1"/>
    <col min="9741" max="9741" width="5.109375" style="254" customWidth="1"/>
    <col min="9742" max="9742" width="3.109375" style="254" bestFit="1" customWidth="1"/>
    <col min="9743" max="9750" width="3.88671875" style="254" bestFit="1" customWidth="1"/>
    <col min="9751" max="9751" width="4.109375" style="254" bestFit="1" customWidth="1"/>
    <col min="9752" max="9752" width="50.109375" style="254" customWidth="1"/>
    <col min="9753" max="9753" width="4.88671875" style="254" customWidth="1"/>
    <col min="9754" max="9794" width="8.88671875" style="254" hidden="1" customWidth="1"/>
    <col min="9795" max="9984" width="8.88671875" style="254"/>
    <col min="9985" max="9985" width="1.88671875" style="254" customWidth="1"/>
    <col min="9986" max="9986" width="8.88671875" style="254"/>
    <col min="9987" max="9987" width="4" style="254" bestFit="1" customWidth="1"/>
    <col min="9988" max="9988" width="25.109375" style="254" customWidth="1"/>
    <col min="9989" max="9989" width="32.109375" style="254" customWidth="1"/>
    <col min="9990" max="9990" width="42.109375" style="254" customWidth="1"/>
    <col min="9991" max="9991" width="8.109375" style="254" customWidth="1"/>
    <col min="9992" max="9992" width="5.88671875" style="254" customWidth="1"/>
    <col min="9993" max="9993" width="9" style="254" bestFit="1" customWidth="1"/>
    <col min="9994" max="9994" width="9.88671875" style="254" customWidth="1"/>
    <col min="9995" max="9995" width="10.88671875" style="254" customWidth="1"/>
    <col min="9996" max="9996" width="9.88671875" style="254" customWidth="1"/>
    <col min="9997" max="9997" width="5.109375" style="254" customWidth="1"/>
    <col min="9998" max="9998" width="3.109375" style="254" bestFit="1" customWidth="1"/>
    <col min="9999" max="10006" width="3.88671875" style="254" bestFit="1" customWidth="1"/>
    <col min="10007" max="10007" width="4.109375" style="254" bestFit="1" customWidth="1"/>
    <col min="10008" max="10008" width="50.109375" style="254" customWidth="1"/>
    <col min="10009" max="10009" width="4.88671875" style="254" customWidth="1"/>
    <col min="10010" max="10050" width="8.88671875" style="254" hidden="1" customWidth="1"/>
    <col min="10051" max="10240" width="8.88671875" style="254"/>
    <col min="10241" max="10241" width="1.88671875" style="254" customWidth="1"/>
    <col min="10242" max="10242" width="8.88671875" style="254"/>
    <col min="10243" max="10243" width="4" style="254" bestFit="1" customWidth="1"/>
    <col min="10244" max="10244" width="25.109375" style="254" customWidth="1"/>
    <col min="10245" max="10245" width="32.109375" style="254" customWidth="1"/>
    <col min="10246" max="10246" width="42.109375" style="254" customWidth="1"/>
    <col min="10247" max="10247" width="8.109375" style="254" customWidth="1"/>
    <col min="10248" max="10248" width="5.88671875" style="254" customWidth="1"/>
    <col min="10249" max="10249" width="9" style="254" bestFit="1" customWidth="1"/>
    <col min="10250" max="10250" width="9.88671875" style="254" customWidth="1"/>
    <col min="10251" max="10251" width="10.88671875" style="254" customWidth="1"/>
    <col min="10252" max="10252" width="9.88671875" style="254" customWidth="1"/>
    <col min="10253" max="10253" width="5.109375" style="254" customWidth="1"/>
    <col min="10254" max="10254" width="3.109375" style="254" bestFit="1" customWidth="1"/>
    <col min="10255" max="10262" width="3.88671875" style="254" bestFit="1" customWidth="1"/>
    <col min="10263" max="10263" width="4.109375" style="254" bestFit="1" customWidth="1"/>
    <col min="10264" max="10264" width="50.109375" style="254" customWidth="1"/>
    <col min="10265" max="10265" width="4.88671875" style="254" customWidth="1"/>
    <col min="10266" max="10306" width="8.88671875" style="254" hidden="1" customWidth="1"/>
    <col min="10307" max="10496" width="8.88671875" style="254"/>
    <col min="10497" max="10497" width="1.88671875" style="254" customWidth="1"/>
    <col min="10498" max="10498" width="8.88671875" style="254"/>
    <col min="10499" max="10499" width="4" style="254" bestFit="1" customWidth="1"/>
    <col min="10500" max="10500" width="25.109375" style="254" customWidth="1"/>
    <col min="10501" max="10501" width="32.109375" style="254" customWidth="1"/>
    <col min="10502" max="10502" width="42.109375" style="254" customWidth="1"/>
    <col min="10503" max="10503" width="8.109375" style="254" customWidth="1"/>
    <col min="10504" max="10504" width="5.88671875" style="254" customWidth="1"/>
    <col min="10505" max="10505" width="9" style="254" bestFit="1" customWidth="1"/>
    <col min="10506" max="10506" width="9.88671875" style="254" customWidth="1"/>
    <col min="10507" max="10507" width="10.88671875" style="254" customWidth="1"/>
    <col min="10508" max="10508" width="9.88671875" style="254" customWidth="1"/>
    <col min="10509" max="10509" width="5.109375" style="254" customWidth="1"/>
    <col min="10510" max="10510" width="3.109375" style="254" bestFit="1" customWidth="1"/>
    <col min="10511" max="10518" width="3.88671875" style="254" bestFit="1" customWidth="1"/>
    <col min="10519" max="10519" width="4.109375" style="254" bestFit="1" customWidth="1"/>
    <col min="10520" max="10520" width="50.109375" style="254" customWidth="1"/>
    <col min="10521" max="10521" width="4.88671875" style="254" customWidth="1"/>
    <col min="10522" max="10562" width="8.88671875" style="254" hidden="1" customWidth="1"/>
    <col min="10563" max="10752" width="8.88671875" style="254"/>
    <col min="10753" max="10753" width="1.88671875" style="254" customWidth="1"/>
    <col min="10754" max="10754" width="8.88671875" style="254"/>
    <col min="10755" max="10755" width="4" style="254" bestFit="1" customWidth="1"/>
    <col min="10756" max="10756" width="25.109375" style="254" customWidth="1"/>
    <col min="10757" max="10757" width="32.109375" style="254" customWidth="1"/>
    <col min="10758" max="10758" width="42.109375" style="254" customWidth="1"/>
    <col min="10759" max="10759" width="8.109375" style="254" customWidth="1"/>
    <col min="10760" max="10760" width="5.88671875" style="254" customWidth="1"/>
    <col min="10761" max="10761" width="9" style="254" bestFit="1" customWidth="1"/>
    <col min="10762" max="10762" width="9.88671875" style="254" customWidth="1"/>
    <col min="10763" max="10763" width="10.88671875" style="254" customWidth="1"/>
    <col min="10764" max="10764" width="9.88671875" style="254" customWidth="1"/>
    <col min="10765" max="10765" width="5.109375" style="254" customWidth="1"/>
    <col min="10766" max="10766" width="3.109375" style="254" bestFit="1" customWidth="1"/>
    <col min="10767" max="10774" width="3.88671875" style="254" bestFit="1" customWidth="1"/>
    <col min="10775" max="10775" width="4.109375" style="254" bestFit="1" customWidth="1"/>
    <col min="10776" max="10776" width="50.109375" style="254" customWidth="1"/>
    <col min="10777" max="10777" width="4.88671875" style="254" customWidth="1"/>
    <col min="10778" max="10818" width="8.88671875" style="254" hidden="1" customWidth="1"/>
    <col min="10819" max="11008" width="8.88671875" style="254"/>
    <col min="11009" max="11009" width="1.88671875" style="254" customWidth="1"/>
    <col min="11010" max="11010" width="8.88671875" style="254"/>
    <col min="11011" max="11011" width="4" style="254" bestFit="1" customWidth="1"/>
    <col min="11012" max="11012" width="25.109375" style="254" customWidth="1"/>
    <col min="11013" max="11013" width="32.109375" style="254" customWidth="1"/>
    <col min="11014" max="11014" width="42.109375" style="254" customWidth="1"/>
    <col min="11015" max="11015" width="8.109375" style="254" customWidth="1"/>
    <col min="11016" max="11016" width="5.88671875" style="254" customWidth="1"/>
    <col min="11017" max="11017" width="9" style="254" bestFit="1" customWidth="1"/>
    <col min="11018" max="11018" width="9.88671875" style="254" customWidth="1"/>
    <col min="11019" max="11019" width="10.88671875" style="254" customWidth="1"/>
    <col min="11020" max="11020" width="9.88671875" style="254" customWidth="1"/>
    <col min="11021" max="11021" width="5.109375" style="254" customWidth="1"/>
    <col min="11022" max="11022" width="3.109375" style="254" bestFit="1" customWidth="1"/>
    <col min="11023" max="11030" width="3.88671875" style="254" bestFit="1" customWidth="1"/>
    <col min="11031" max="11031" width="4.109375" style="254" bestFit="1" customWidth="1"/>
    <col min="11032" max="11032" width="50.109375" style="254" customWidth="1"/>
    <col min="11033" max="11033" width="4.88671875" style="254" customWidth="1"/>
    <col min="11034" max="11074" width="8.88671875" style="254" hidden="1" customWidth="1"/>
    <col min="11075" max="11264" width="8.88671875" style="254"/>
    <col min="11265" max="11265" width="1.88671875" style="254" customWidth="1"/>
    <col min="11266" max="11266" width="8.88671875" style="254"/>
    <col min="11267" max="11267" width="4" style="254" bestFit="1" customWidth="1"/>
    <col min="11268" max="11268" width="25.109375" style="254" customWidth="1"/>
    <col min="11269" max="11269" width="32.109375" style="254" customWidth="1"/>
    <col min="11270" max="11270" width="42.109375" style="254" customWidth="1"/>
    <col min="11271" max="11271" width="8.109375" style="254" customWidth="1"/>
    <col min="11272" max="11272" width="5.88671875" style="254" customWidth="1"/>
    <col min="11273" max="11273" width="9" style="254" bestFit="1" customWidth="1"/>
    <col min="11274" max="11274" width="9.88671875" style="254" customWidth="1"/>
    <col min="11275" max="11275" width="10.88671875" style="254" customWidth="1"/>
    <col min="11276" max="11276" width="9.88671875" style="254" customWidth="1"/>
    <col min="11277" max="11277" width="5.109375" style="254" customWidth="1"/>
    <col min="11278" max="11278" width="3.109375" style="254" bestFit="1" customWidth="1"/>
    <col min="11279" max="11286" width="3.88671875" style="254" bestFit="1" customWidth="1"/>
    <col min="11287" max="11287" width="4.109375" style="254" bestFit="1" customWidth="1"/>
    <col min="11288" max="11288" width="50.109375" style="254" customWidth="1"/>
    <col min="11289" max="11289" width="4.88671875" style="254" customWidth="1"/>
    <col min="11290" max="11330" width="8.88671875" style="254" hidden="1" customWidth="1"/>
    <col min="11331" max="11520" width="8.88671875" style="254"/>
    <col min="11521" max="11521" width="1.88671875" style="254" customWidth="1"/>
    <col min="11522" max="11522" width="8.88671875" style="254"/>
    <col min="11523" max="11523" width="4" style="254" bestFit="1" customWidth="1"/>
    <col min="11524" max="11524" width="25.109375" style="254" customWidth="1"/>
    <col min="11525" max="11525" width="32.109375" style="254" customWidth="1"/>
    <col min="11526" max="11526" width="42.109375" style="254" customWidth="1"/>
    <col min="11527" max="11527" width="8.109375" style="254" customWidth="1"/>
    <col min="11528" max="11528" width="5.88671875" style="254" customWidth="1"/>
    <col min="11529" max="11529" width="9" style="254" bestFit="1" customWidth="1"/>
    <col min="11530" max="11530" width="9.88671875" style="254" customWidth="1"/>
    <col min="11531" max="11531" width="10.88671875" style="254" customWidth="1"/>
    <col min="11532" max="11532" width="9.88671875" style="254" customWidth="1"/>
    <col min="11533" max="11533" width="5.109375" style="254" customWidth="1"/>
    <col min="11534" max="11534" width="3.109375" style="254" bestFit="1" customWidth="1"/>
    <col min="11535" max="11542" width="3.88671875" style="254" bestFit="1" customWidth="1"/>
    <col min="11543" max="11543" width="4.109375" style="254" bestFit="1" customWidth="1"/>
    <col min="11544" max="11544" width="50.109375" style="254" customWidth="1"/>
    <col min="11545" max="11545" width="4.88671875" style="254" customWidth="1"/>
    <col min="11546" max="11586" width="8.88671875" style="254" hidden="1" customWidth="1"/>
    <col min="11587" max="11776" width="8.88671875" style="254"/>
    <col min="11777" max="11777" width="1.88671875" style="254" customWidth="1"/>
    <col min="11778" max="11778" width="8.88671875" style="254"/>
    <col min="11779" max="11779" width="4" style="254" bestFit="1" customWidth="1"/>
    <col min="11780" max="11780" width="25.109375" style="254" customWidth="1"/>
    <col min="11781" max="11781" width="32.109375" style="254" customWidth="1"/>
    <col min="11782" max="11782" width="42.109375" style="254" customWidth="1"/>
    <col min="11783" max="11783" width="8.109375" style="254" customWidth="1"/>
    <col min="11784" max="11784" width="5.88671875" style="254" customWidth="1"/>
    <col min="11785" max="11785" width="9" style="254" bestFit="1" customWidth="1"/>
    <col min="11786" max="11786" width="9.88671875" style="254" customWidth="1"/>
    <col min="11787" max="11787" width="10.88671875" style="254" customWidth="1"/>
    <col min="11788" max="11788" width="9.88671875" style="254" customWidth="1"/>
    <col min="11789" max="11789" width="5.109375" style="254" customWidth="1"/>
    <col min="11790" max="11790" width="3.109375" style="254" bestFit="1" customWidth="1"/>
    <col min="11791" max="11798" width="3.88671875" style="254" bestFit="1" customWidth="1"/>
    <col min="11799" max="11799" width="4.109375" style="254" bestFit="1" customWidth="1"/>
    <col min="11800" max="11800" width="50.109375" style="254" customWidth="1"/>
    <col min="11801" max="11801" width="4.88671875" style="254" customWidth="1"/>
    <col min="11802" max="11842" width="8.88671875" style="254" hidden="1" customWidth="1"/>
    <col min="11843" max="12032" width="8.88671875" style="254"/>
    <col min="12033" max="12033" width="1.88671875" style="254" customWidth="1"/>
    <col min="12034" max="12034" width="8.88671875" style="254"/>
    <col min="12035" max="12035" width="4" style="254" bestFit="1" customWidth="1"/>
    <col min="12036" max="12036" width="25.109375" style="254" customWidth="1"/>
    <col min="12037" max="12037" width="32.109375" style="254" customWidth="1"/>
    <col min="12038" max="12038" width="42.109375" style="254" customWidth="1"/>
    <col min="12039" max="12039" width="8.109375" style="254" customWidth="1"/>
    <col min="12040" max="12040" width="5.88671875" style="254" customWidth="1"/>
    <col min="12041" max="12041" width="9" style="254" bestFit="1" customWidth="1"/>
    <col min="12042" max="12042" width="9.88671875" style="254" customWidth="1"/>
    <col min="12043" max="12043" width="10.88671875" style="254" customWidth="1"/>
    <col min="12044" max="12044" width="9.88671875" style="254" customWidth="1"/>
    <col min="12045" max="12045" width="5.109375" style="254" customWidth="1"/>
    <col min="12046" max="12046" width="3.109375" style="254" bestFit="1" customWidth="1"/>
    <col min="12047" max="12054" width="3.88671875" style="254" bestFit="1" customWidth="1"/>
    <col min="12055" max="12055" width="4.109375" style="254" bestFit="1" customWidth="1"/>
    <col min="12056" max="12056" width="50.109375" style="254" customWidth="1"/>
    <col min="12057" max="12057" width="4.88671875" style="254" customWidth="1"/>
    <col min="12058" max="12098" width="8.88671875" style="254" hidden="1" customWidth="1"/>
    <col min="12099" max="12288" width="8.88671875" style="254"/>
    <col min="12289" max="12289" width="1.88671875" style="254" customWidth="1"/>
    <col min="12290" max="12290" width="8.88671875" style="254"/>
    <col min="12291" max="12291" width="4" style="254" bestFit="1" customWidth="1"/>
    <col min="12292" max="12292" width="25.109375" style="254" customWidth="1"/>
    <col min="12293" max="12293" width="32.109375" style="254" customWidth="1"/>
    <col min="12294" max="12294" width="42.109375" style="254" customWidth="1"/>
    <col min="12295" max="12295" width="8.109375" style="254" customWidth="1"/>
    <col min="12296" max="12296" width="5.88671875" style="254" customWidth="1"/>
    <col min="12297" max="12297" width="9" style="254" bestFit="1" customWidth="1"/>
    <col min="12298" max="12298" width="9.88671875" style="254" customWidth="1"/>
    <col min="12299" max="12299" width="10.88671875" style="254" customWidth="1"/>
    <col min="12300" max="12300" width="9.88671875" style="254" customWidth="1"/>
    <col min="12301" max="12301" width="5.109375" style="254" customWidth="1"/>
    <col min="12302" max="12302" width="3.109375" style="254" bestFit="1" customWidth="1"/>
    <col min="12303" max="12310" width="3.88671875" style="254" bestFit="1" customWidth="1"/>
    <col min="12311" max="12311" width="4.109375" style="254" bestFit="1" customWidth="1"/>
    <col min="12312" max="12312" width="50.109375" style="254" customWidth="1"/>
    <col min="12313" max="12313" width="4.88671875" style="254" customWidth="1"/>
    <col min="12314" max="12354" width="8.88671875" style="254" hidden="1" customWidth="1"/>
    <col min="12355" max="12544" width="8.88671875" style="254"/>
    <col min="12545" max="12545" width="1.88671875" style="254" customWidth="1"/>
    <col min="12546" max="12546" width="8.88671875" style="254"/>
    <col min="12547" max="12547" width="4" style="254" bestFit="1" customWidth="1"/>
    <col min="12548" max="12548" width="25.109375" style="254" customWidth="1"/>
    <col min="12549" max="12549" width="32.109375" style="254" customWidth="1"/>
    <col min="12550" max="12550" width="42.109375" style="254" customWidth="1"/>
    <col min="12551" max="12551" width="8.109375" style="254" customWidth="1"/>
    <col min="12552" max="12552" width="5.88671875" style="254" customWidth="1"/>
    <col min="12553" max="12553" width="9" style="254" bestFit="1" customWidth="1"/>
    <col min="12554" max="12554" width="9.88671875" style="254" customWidth="1"/>
    <col min="12555" max="12555" width="10.88671875" style="254" customWidth="1"/>
    <col min="12556" max="12556" width="9.88671875" style="254" customWidth="1"/>
    <col min="12557" max="12557" width="5.109375" style="254" customWidth="1"/>
    <col min="12558" max="12558" width="3.109375" style="254" bestFit="1" customWidth="1"/>
    <col min="12559" max="12566" width="3.88671875" style="254" bestFit="1" customWidth="1"/>
    <col min="12567" max="12567" width="4.109375" style="254" bestFit="1" customWidth="1"/>
    <col min="12568" max="12568" width="50.109375" style="254" customWidth="1"/>
    <col min="12569" max="12569" width="4.88671875" style="254" customWidth="1"/>
    <col min="12570" max="12610" width="8.88671875" style="254" hidden="1" customWidth="1"/>
    <col min="12611" max="12800" width="8.88671875" style="254"/>
    <col min="12801" max="12801" width="1.88671875" style="254" customWidth="1"/>
    <col min="12802" max="12802" width="8.88671875" style="254"/>
    <col min="12803" max="12803" width="4" style="254" bestFit="1" customWidth="1"/>
    <col min="12804" max="12804" width="25.109375" style="254" customWidth="1"/>
    <col min="12805" max="12805" width="32.109375" style="254" customWidth="1"/>
    <col min="12806" max="12806" width="42.109375" style="254" customWidth="1"/>
    <col min="12807" max="12807" width="8.109375" style="254" customWidth="1"/>
    <col min="12808" max="12808" width="5.88671875" style="254" customWidth="1"/>
    <col min="12809" max="12809" width="9" style="254" bestFit="1" customWidth="1"/>
    <col min="12810" max="12810" width="9.88671875" style="254" customWidth="1"/>
    <col min="12811" max="12811" width="10.88671875" style="254" customWidth="1"/>
    <col min="12812" max="12812" width="9.88671875" style="254" customWidth="1"/>
    <col min="12813" max="12813" width="5.109375" style="254" customWidth="1"/>
    <col min="12814" max="12814" width="3.109375" style="254" bestFit="1" customWidth="1"/>
    <col min="12815" max="12822" width="3.88671875" style="254" bestFit="1" customWidth="1"/>
    <col min="12823" max="12823" width="4.109375" style="254" bestFit="1" customWidth="1"/>
    <col min="12824" max="12824" width="50.109375" style="254" customWidth="1"/>
    <col min="12825" max="12825" width="4.88671875" style="254" customWidth="1"/>
    <col min="12826" max="12866" width="8.88671875" style="254" hidden="1" customWidth="1"/>
    <col min="12867" max="13056" width="8.88671875" style="254"/>
    <col min="13057" max="13057" width="1.88671875" style="254" customWidth="1"/>
    <col min="13058" max="13058" width="8.88671875" style="254"/>
    <col min="13059" max="13059" width="4" style="254" bestFit="1" customWidth="1"/>
    <col min="13060" max="13060" width="25.109375" style="254" customWidth="1"/>
    <col min="13061" max="13061" width="32.109375" style="254" customWidth="1"/>
    <col min="13062" max="13062" width="42.109375" style="254" customWidth="1"/>
    <col min="13063" max="13063" width="8.109375" style="254" customWidth="1"/>
    <col min="13064" max="13064" width="5.88671875" style="254" customWidth="1"/>
    <col min="13065" max="13065" width="9" style="254" bestFit="1" customWidth="1"/>
    <col min="13066" max="13066" width="9.88671875" style="254" customWidth="1"/>
    <col min="13067" max="13067" width="10.88671875" style="254" customWidth="1"/>
    <col min="13068" max="13068" width="9.88671875" style="254" customWidth="1"/>
    <col min="13069" max="13069" width="5.109375" style="254" customWidth="1"/>
    <col min="13070" max="13070" width="3.109375" style="254" bestFit="1" customWidth="1"/>
    <col min="13071" max="13078" width="3.88671875" style="254" bestFit="1" customWidth="1"/>
    <col min="13079" max="13079" width="4.109375" style="254" bestFit="1" customWidth="1"/>
    <col min="13080" max="13080" width="50.109375" style="254" customWidth="1"/>
    <col min="13081" max="13081" width="4.88671875" style="254" customWidth="1"/>
    <col min="13082" max="13122" width="8.88671875" style="254" hidden="1" customWidth="1"/>
    <col min="13123" max="13312" width="8.88671875" style="254"/>
    <col min="13313" max="13313" width="1.88671875" style="254" customWidth="1"/>
    <col min="13314" max="13314" width="8.88671875" style="254"/>
    <col min="13315" max="13315" width="4" style="254" bestFit="1" customWidth="1"/>
    <col min="13316" max="13316" width="25.109375" style="254" customWidth="1"/>
    <col min="13317" max="13317" width="32.109375" style="254" customWidth="1"/>
    <col min="13318" max="13318" width="42.109375" style="254" customWidth="1"/>
    <col min="13319" max="13319" width="8.109375" style="254" customWidth="1"/>
    <col min="13320" max="13320" width="5.88671875" style="254" customWidth="1"/>
    <col min="13321" max="13321" width="9" style="254" bestFit="1" customWidth="1"/>
    <col min="13322" max="13322" width="9.88671875" style="254" customWidth="1"/>
    <col min="13323" max="13323" width="10.88671875" style="254" customWidth="1"/>
    <col min="13324" max="13324" width="9.88671875" style="254" customWidth="1"/>
    <col min="13325" max="13325" width="5.109375" style="254" customWidth="1"/>
    <col min="13326" max="13326" width="3.109375" style="254" bestFit="1" customWidth="1"/>
    <col min="13327" max="13334" width="3.88671875" style="254" bestFit="1" customWidth="1"/>
    <col min="13335" max="13335" width="4.109375" style="254" bestFit="1" customWidth="1"/>
    <col min="13336" max="13336" width="50.109375" style="254" customWidth="1"/>
    <col min="13337" max="13337" width="4.88671875" style="254" customWidth="1"/>
    <col min="13338" max="13378" width="8.88671875" style="254" hidden="1" customWidth="1"/>
    <col min="13379" max="13568" width="8.88671875" style="254"/>
    <col min="13569" max="13569" width="1.88671875" style="254" customWidth="1"/>
    <col min="13570" max="13570" width="8.88671875" style="254"/>
    <col min="13571" max="13571" width="4" style="254" bestFit="1" customWidth="1"/>
    <col min="13572" max="13572" width="25.109375" style="254" customWidth="1"/>
    <col min="13573" max="13573" width="32.109375" style="254" customWidth="1"/>
    <col min="13574" max="13574" width="42.109375" style="254" customWidth="1"/>
    <col min="13575" max="13575" width="8.109375" style="254" customWidth="1"/>
    <col min="13576" max="13576" width="5.88671875" style="254" customWidth="1"/>
    <col min="13577" max="13577" width="9" style="254" bestFit="1" customWidth="1"/>
    <col min="13578" max="13578" width="9.88671875" style="254" customWidth="1"/>
    <col min="13579" max="13579" width="10.88671875" style="254" customWidth="1"/>
    <col min="13580" max="13580" width="9.88671875" style="254" customWidth="1"/>
    <col min="13581" max="13581" width="5.109375" style="254" customWidth="1"/>
    <col min="13582" max="13582" width="3.109375" style="254" bestFit="1" customWidth="1"/>
    <col min="13583" max="13590" width="3.88671875" style="254" bestFit="1" customWidth="1"/>
    <col min="13591" max="13591" width="4.109375" style="254" bestFit="1" customWidth="1"/>
    <col min="13592" max="13592" width="50.109375" style="254" customWidth="1"/>
    <col min="13593" max="13593" width="4.88671875" style="254" customWidth="1"/>
    <col min="13594" max="13634" width="8.88671875" style="254" hidden="1" customWidth="1"/>
    <col min="13635" max="13824" width="8.88671875" style="254"/>
    <col min="13825" max="13825" width="1.88671875" style="254" customWidth="1"/>
    <col min="13826" max="13826" width="8.88671875" style="254"/>
    <col min="13827" max="13827" width="4" style="254" bestFit="1" customWidth="1"/>
    <col min="13828" max="13828" width="25.109375" style="254" customWidth="1"/>
    <col min="13829" max="13829" width="32.109375" style="254" customWidth="1"/>
    <col min="13830" max="13830" width="42.109375" style="254" customWidth="1"/>
    <col min="13831" max="13831" width="8.109375" style="254" customWidth="1"/>
    <col min="13832" max="13832" width="5.88671875" style="254" customWidth="1"/>
    <col min="13833" max="13833" width="9" style="254" bestFit="1" customWidth="1"/>
    <col min="13834" max="13834" width="9.88671875" style="254" customWidth="1"/>
    <col min="13835" max="13835" width="10.88671875" style="254" customWidth="1"/>
    <col min="13836" max="13836" width="9.88671875" style="254" customWidth="1"/>
    <col min="13837" max="13837" width="5.109375" style="254" customWidth="1"/>
    <col min="13838" max="13838" width="3.109375" style="254" bestFit="1" customWidth="1"/>
    <col min="13839" max="13846" width="3.88671875" style="254" bestFit="1" customWidth="1"/>
    <col min="13847" max="13847" width="4.109375" style="254" bestFit="1" customWidth="1"/>
    <col min="13848" max="13848" width="50.109375" style="254" customWidth="1"/>
    <col min="13849" max="13849" width="4.88671875" style="254" customWidth="1"/>
    <col min="13850" max="13890" width="8.88671875" style="254" hidden="1" customWidth="1"/>
    <col min="13891" max="14080" width="8.88671875" style="254"/>
    <col min="14081" max="14081" width="1.88671875" style="254" customWidth="1"/>
    <col min="14082" max="14082" width="8.88671875" style="254"/>
    <col min="14083" max="14083" width="4" style="254" bestFit="1" customWidth="1"/>
    <col min="14084" max="14084" width="25.109375" style="254" customWidth="1"/>
    <col min="14085" max="14085" width="32.109375" style="254" customWidth="1"/>
    <col min="14086" max="14086" width="42.109375" style="254" customWidth="1"/>
    <col min="14087" max="14087" width="8.109375" style="254" customWidth="1"/>
    <col min="14088" max="14088" width="5.88671875" style="254" customWidth="1"/>
    <col min="14089" max="14089" width="9" style="254" bestFit="1" customWidth="1"/>
    <col min="14090" max="14090" width="9.88671875" style="254" customWidth="1"/>
    <col min="14091" max="14091" width="10.88671875" style="254" customWidth="1"/>
    <col min="14092" max="14092" width="9.88671875" style="254" customWidth="1"/>
    <col min="14093" max="14093" width="5.109375" style="254" customWidth="1"/>
    <col min="14094" max="14094" width="3.109375" style="254" bestFit="1" customWidth="1"/>
    <col min="14095" max="14102" width="3.88671875" style="254" bestFit="1" customWidth="1"/>
    <col min="14103" max="14103" width="4.109375" style="254" bestFit="1" customWidth="1"/>
    <col min="14104" max="14104" width="50.109375" style="254" customWidth="1"/>
    <col min="14105" max="14105" width="4.88671875" style="254" customWidth="1"/>
    <col min="14106" max="14146" width="8.88671875" style="254" hidden="1" customWidth="1"/>
    <col min="14147" max="14336" width="8.88671875" style="254"/>
    <col min="14337" max="14337" width="1.88671875" style="254" customWidth="1"/>
    <col min="14338" max="14338" width="8.88671875" style="254"/>
    <col min="14339" max="14339" width="4" style="254" bestFit="1" customWidth="1"/>
    <col min="14340" max="14340" width="25.109375" style="254" customWidth="1"/>
    <col min="14341" max="14341" width="32.109375" style="254" customWidth="1"/>
    <col min="14342" max="14342" width="42.109375" style="254" customWidth="1"/>
    <col min="14343" max="14343" width="8.109375" style="254" customWidth="1"/>
    <col min="14344" max="14344" width="5.88671875" style="254" customWidth="1"/>
    <col min="14345" max="14345" width="9" style="254" bestFit="1" customWidth="1"/>
    <col min="14346" max="14346" width="9.88671875" style="254" customWidth="1"/>
    <col min="14347" max="14347" width="10.88671875" style="254" customWidth="1"/>
    <col min="14348" max="14348" width="9.88671875" style="254" customWidth="1"/>
    <col min="14349" max="14349" width="5.109375" style="254" customWidth="1"/>
    <col min="14350" max="14350" width="3.109375" style="254" bestFit="1" customWidth="1"/>
    <col min="14351" max="14358" width="3.88671875" style="254" bestFit="1" customWidth="1"/>
    <col min="14359" max="14359" width="4.109375" style="254" bestFit="1" customWidth="1"/>
    <col min="14360" max="14360" width="50.109375" style="254" customWidth="1"/>
    <col min="14361" max="14361" width="4.88671875" style="254" customWidth="1"/>
    <col min="14362" max="14402" width="8.88671875" style="254" hidden="1" customWidth="1"/>
    <col min="14403" max="14592" width="8.88671875" style="254"/>
    <col min="14593" max="14593" width="1.88671875" style="254" customWidth="1"/>
    <col min="14594" max="14594" width="8.88671875" style="254"/>
    <col min="14595" max="14595" width="4" style="254" bestFit="1" customWidth="1"/>
    <col min="14596" max="14596" width="25.109375" style="254" customWidth="1"/>
    <col min="14597" max="14597" width="32.109375" style="254" customWidth="1"/>
    <col min="14598" max="14598" width="42.109375" style="254" customWidth="1"/>
    <col min="14599" max="14599" width="8.109375" style="254" customWidth="1"/>
    <col min="14600" max="14600" width="5.88671875" style="254" customWidth="1"/>
    <col min="14601" max="14601" width="9" style="254" bestFit="1" customWidth="1"/>
    <col min="14602" max="14602" width="9.88671875" style="254" customWidth="1"/>
    <col min="14603" max="14603" width="10.88671875" style="254" customWidth="1"/>
    <col min="14604" max="14604" width="9.88671875" style="254" customWidth="1"/>
    <col min="14605" max="14605" width="5.109375" style="254" customWidth="1"/>
    <col min="14606" max="14606" width="3.109375" style="254" bestFit="1" customWidth="1"/>
    <col min="14607" max="14614" width="3.88671875" style="254" bestFit="1" customWidth="1"/>
    <col min="14615" max="14615" width="4.109375" style="254" bestFit="1" customWidth="1"/>
    <col min="14616" max="14616" width="50.109375" style="254" customWidth="1"/>
    <col min="14617" max="14617" width="4.88671875" style="254" customWidth="1"/>
    <col min="14618" max="14658" width="8.88671875" style="254" hidden="1" customWidth="1"/>
    <col min="14659" max="14848" width="8.88671875" style="254"/>
    <col min="14849" max="14849" width="1.88671875" style="254" customWidth="1"/>
    <col min="14850" max="14850" width="8.88671875" style="254"/>
    <col min="14851" max="14851" width="4" style="254" bestFit="1" customWidth="1"/>
    <col min="14852" max="14852" width="25.109375" style="254" customWidth="1"/>
    <col min="14853" max="14853" width="32.109375" style="254" customWidth="1"/>
    <col min="14854" max="14854" width="42.109375" style="254" customWidth="1"/>
    <col min="14855" max="14855" width="8.109375" style="254" customWidth="1"/>
    <col min="14856" max="14856" width="5.88671875" style="254" customWidth="1"/>
    <col min="14857" max="14857" width="9" style="254" bestFit="1" customWidth="1"/>
    <col min="14858" max="14858" width="9.88671875" style="254" customWidth="1"/>
    <col min="14859" max="14859" width="10.88671875" style="254" customWidth="1"/>
    <col min="14860" max="14860" width="9.88671875" style="254" customWidth="1"/>
    <col min="14861" max="14861" width="5.109375" style="254" customWidth="1"/>
    <col min="14862" max="14862" width="3.109375" style="254" bestFit="1" customWidth="1"/>
    <col min="14863" max="14870" width="3.88671875" style="254" bestFit="1" customWidth="1"/>
    <col min="14871" max="14871" width="4.109375" style="254" bestFit="1" customWidth="1"/>
    <col min="14872" max="14872" width="50.109375" style="254" customWidth="1"/>
    <col min="14873" max="14873" width="4.88671875" style="254" customWidth="1"/>
    <col min="14874" max="14914" width="8.88671875" style="254" hidden="1" customWidth="1"/>
    <col min="14915" max="15104" width="8.88671875" style="254"/>
    <col min="15105" max="15105" width="1.88671875" style="254" customWidth="1"/>
    <col min="15106" max="15106" width="8.88671875" style="254"/>
    <col min="15107" max="15107" width="4" style="254" bestFit="1" customWidth="1"/>
    <col min="15108" max="15108" width="25.109375" style="254" customWidth="1"/>
    <col min="15109" max="15109" width="32.109375" style="254" customWidth="1"/>
    <col min="15110" max="15110" width="42.109375" style="254" customWidth="1"/>
    <col min="15111" max="15111" width="8.109375" style="254" customWidth="1"/>
    <col min="15112" max="15112" width="5.88671875" style="254" customWidth="1"/>
    <col min="15113" max="15113" width="9" style="254" bestFit="1" customWidth="1"/>
    <col min="15114" max="15114" width="9.88671875" style="254" customWidth="1"/>
    <col min="15115" max="15115" width="10.88671875" style="254" customWidth="1"/>
    <col min="15116" max="15116" width="9.88671875" style="254" customWidth="1"/>
    <col min="15117" max="15117" width="5.109375" style="254" customWidth="1"/>
    <col min="15118" max="15118" width="3.109375" style="254" bestFit="1" customWidth="1"/>
    <col min="15119" max="15126" width="3.88671875" style="254" bestFit="1" customWidth="1"/>
    <col min="15127" max="15127" width="4.109375" style="254" bestFit="1" customWidth="1"/>
    <col min="15128" max="15128" width="50.109375" style="254" customWidth="1"/>
    <col min="15129" max="15129" width="4.88671875" style="254" customWidth="1"/>
    <col min="15130" max="15170" width="8.88671875" style="254" hidden="1" customWidth="1"/>
    <col min="15171" max="15360" width="8.88671875" style="254"/>
    <col min="15361" max="15361" width="1.88671875" style="254" customWidth="1"/>
    <col min="15362" max="15362" width="8.88671875" style="254"/>
    <col min="15363" max="15363" width="4" style="254" bestFit="1" customWidth="1"/>
    <col min="15364" max="15364" width="25.109375" style="254" customWidth="1"/>
    <col min="15365" max="15365" width="32.109375" style="254" customWidth="1"/>
    <col min="15366" max="15366" width="42.109375" style="254" customWidth="1"/>
    <col min="15367" max="15367" width="8.109375" style="254" customWidth="1"/>
    <col min="15368" max="15368" width="5.88671875" style="254" customWidth="1"/>
    <col min="15369" max="15369" width="9" style="254" bestFit="1" customWidth="1"/>
    <col min="15370" max="15370" width="9.88671875" style="254" customWidth="1"/>
    <col min="15371" max="15371" width="10.88671875" style="254" customWidth="1"/>
    <col min="15372" max="15372" width="9.88671875" style="254" customWidth="1"/>
    <col min="15373" max="15373" width="5.109375" style="254" customWidth="1"/>
    <col min="15374" max="15374" width="3.109375" style="254" bestFit="1" customWidth="1"/>
    <col min="15375" max="15382" width="3.88671875" style="254" bestFit="1" customWidth="1"/>
    <col min="15383" max="15383" width="4.109375" style="254" bestFit="1" customWidth="1"/>
    <col min="15384" max="15384" width="50.109375" style="254" customWidth="1"/>
    <col min="15385" max="15385" width="4.88671875" style="254" customWidth="1"/>
    <col min="15386" max="15426" width="8.88671875" style="254" hidden="1" customWidth="1"/>
    <col min="15427" max="15616" width="8.88671875" style="254"/>
    <col min="15617" max="15617" width="1.88671875" style="254" customWidth="1"/>
    <col min="15618" max="15618" width="8.88671875" style="254"/>
    <col min="15619" max="15619" width="4" style="254" bestFit="1" customWidth="1"/>
    <col min="15620" max="15620" width="25.109375" style="254" customWidth="1"/>
    <col min="15621" max="15621" width="32.109375" style="254" customWidth="1"/>
    <col min="15622" max="15622" width="42.109375" style="254" customWidth="1"/>
    <col min="15623" max="15623" width="8.109375" style="254" customWidth="1"/>
    <col min="15624" max="15624" width="5.88671875" style="254" customWidth="1"/>
    <col min="15625" max="15625" width="9" style="254" bestFit="1" customWidth="1"/>
    <col min="15626" max="15626" width="9.88671875" style="254" customWidth="1"/>
    <col min="15627" max="15627" width="10.88671875" style="254" customWidth="1"/>
    <col min="15628" max="15628" width="9.88671875" style="254" customWidth="1"/>
    <col min="15629" max="15629" width="5.109375" style="254" customWidth="1"/>
    <col min="15630" max="15630" width="3.109375" style="254" bestFit="1" customWidth="1"/>
    <col min="15631" max="15638" width="3.88671875" style="254" bestFit="1" customWidth="1"/>
    <col min="15639" max="15639" width="4.109375" style="254" bestFit="1" customWidth="1"/>
    <col min="15640" max="15640" width="50.109375" style="254" customWidth="1"/>
    <col min="15641" max="15641" width="4.88671875" style="254" customWidth="1"/>
    <col min="15642" max="15682" width="8.88671875" style="254" hidden="1" customWidth="1"/>
    <col min="15683" max="15872" width="8.88671875" style="254"/>
    <col min="15873" max="15873" width="1.88671875" style="254" customWidth="1"/>
    <col min="15874" max="15874" width="8.88671875" style="254"/>
    <col min="15875" max="15875" width="4" style="254" bestFit="1" customWidth="1"/>
    <col min="15876" max="15876" width="25.109375" style="254" customWidth="1"/>
    <col min="15877" max="15877" width="32.109375" style="254" customWidth="1"/>
    <col min="15878" max="15878" width="42.109375" style="254" customWidth="1"/>
    <col min="15879" max="15879" width="8.109375" style="254" customWidth="1"/>
    <col min="15880" max="15880" width="5.88671875" style="254" customWidth="1"/>
    <col min="15881" max="15881" width="9" style="254" bestFit="1" customWidth="1"/>
    <col min="15882" max="15882" width="9.88671875" style="254" customWidth="1"/>
    <col min="15883" max="15883" width="10.88671875" style="254" customWidth="1"/>
    <col min="15884" max="15884" width="9.88671875" style="254" customWidth="1"/>
    <col min="15885" max="15885" width="5.109375" style="254" customWidth="1"/>
    <col min="15886" max="15886" width="3.109375" style="254" bestFit="1" customWidth="1"/>
    <col min="15887" max="15894" width="3.88671875" style="254" bestFit="1" customWidth="1"/>
    <col min="15895" max="15895" width="4.109375" style="254" bestFit="1" customWidth="1"/>
    <col min="15896" max="15896" width="50.109375" style="254" customWidth="1"/>
    <col min="15897" max="15897" width="4.88671875" style="254" customWidth="1"/>
    <col min="15898" max="15938" width="8.88671875" style="254" hidden="1" customWidth="1"/>
    <col min="15939" max="16128" width="8.88671875" style="254"/>
    <col min="16129" max="16129" width="1.88671875" style="254" customWidth="1"/>
    <col min="16130" max="16130" width="8.88671875" style="254"/>
    <col min="16131" max="16131" width="4" style="254" bestFit="1" customWidth="1"/>
    <col min="16132" max="16132" width="25.109375" style="254" customWidth="1"/>
    <col min="16133" max="16133" width="32.109375" style="254" customWidth="1"/>
    <col min="16134" max="16134" width="42.109375" style="254" customWidth="1"/>
    <col min="16135" max="16135" width="8.109375" style="254" customWidth="1"/>
    <col min="16136" max="16136" width="5.88671875" style="254" customWidth="1"/>
    <col min="16137" max="16137" width="9" style="254" bestFit="1" customWidth="1"/>
    <col min="16138" max="16138" width="9.88671875" style="254" customWidth="1"/>
    <col min="16139" max="16139" width="10.88671875" style="254" customWidth="1"/>
    <col min="16140" max="16140" width="9.88671875" style="254" customWidth="1"/>
    <col min="16141" max="16141" width="5.109375" style="254" customWidth="1"/>
    <col min="16142" max="16142" width="3.109375" style="254" bestFit="1" customWidth="1"/>
    <col min="16143" max="16150" width="3.88671875" style="254" bestFit="1" customWidth="1"/>
    <col min="16151" max="16151" width="4.109375" style="254" bestFit="1" customWidth="1"/>
    <col min="16152" max="16152" width="50.109375" style="254" customWidth="1"/>
    <col min="16153" max="16153" width="4.88671875" style="254" customWidth="1"/>
    <col min="16154" max="16194" width="8.88671875" style="254" hidden="1" customWidth="1"/>
    <col min="16195" max="16384" width="8.88671875" style="254"/>
  </cols>
  <sheetData>
    <row r="1" spans="2:32" ht="18.75" thickBot="1" x14ac:dyDescent="0.3"/>
    <row r="2" spans="2:32" ht="51" customHeight="1" thickBot="1" x14ac:dyDescent="0.3">
      <c r="B2" s="257"/>
      <c r="C2" s="258"/>
      <c r="D2" s="259"/>
      <c r="E2" s="260" t="s">
        <v>150</v>
      </c>
      <c r="F2" s="370" t="s">
        <v>123</v>
      </c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  <c r="W2" s="372"/>
      <c r="X2" s="373">
        <f ca="1">TODAY()</f>
        <v>45695</v>
      </c>
      <c r="Y2" s="374"/>
      <c r="AB2" s="254">
        <v>100</v>
      </c>
    </row>
    <row r="3" spans="2:32" ht="47.25" customHeight="1" thickBot="1" x14ac:dyDescent="0.3">
      <c r="B3" s="375" t="s">
        <v>124</v>
      </c>
      <c r="C3" s="377" t="s">
        <v>125</v>
      </c>
      <c r="D3" s="261"/>
      <c r="E3" s="379" t="s">
        <v>126</v>
      </c>
      <c r="F3" s="380"/>
      <c r="G3" s="381" t="s">
        <v>127</v>
      </c>
      <c r="H3" s="383" t="s">
        <v>128</v>
      </c>
      <c r="I3" s="385" t="s">
        <v>129</v>
      </c>
      <c r="J3" s="386"/>
      <c r="K3" s="386"/>
      <c r="L3" s="387"/>
      <c r="M3" s="388" t="s">
        <v>130</v>
      </c>
      <c r="N3" s="385" t="s">
        <v>131</v>
      </c>
      <c r="O3" s="386"/>
      <c r="P3" s="386"/>
      <c r="Q3" s="386"/>
      <c r="R3" s="386"/>
      <c r="S3" s="386"/>
      <c r="T3" s="386"/>
      <c r="U3" s="386"/>
      <c r="V3" s="386"/>
      <c r="W3" s="387"/>
      <c r="X3" s="366" t="s">
        <v>132</v>
      </c>
      <c r="Y3" s="368" t="s">
        <v>133</v>
      </c>
    </row>
    <row r="4" spans="2:32" ht="66.75" customHeight="1" thickBot="1" x14ac:dyDescent="0.3">
      <c r="B4" s="376"/>
      <c r="C4" s="378"/>
      <c r="D4" s="263" t="s">
        <v>134</v>
      </c>
      <c r="E4" s="264" t="s">
        <v>135</v>
      </c>
      <c r="F4" s="265" t="s">
        <v>136</v>
      </c>
      <c r="G4" s="382"/>
      <c r="H4" s="384"/>
      <c r="I4" s="266" t="s">
        <v>137</v>
      </c>
      <c r="J4" s="266" t="s">
        <v>138</v>
      </c>
      <c r="K4" s="266" t="s">
        <v>139</v>
      </c>
      <c r="L4" s="267" t="s">
        <v>140</v>
      </c>
      <c r="M4" s="389"/>
      <c r="N4" s="268">
        <v>10</v>
      </c>
      <c r="O4" s="269">
        <v>20</v>
      </c>
      <c r="P4" s="269">
        <v>30</v>
      </c>
      <c r="Q4" s="269">
        <v>40</v>
      </c>
      <c r="R4" s="269">
        <v>50</v>
      </c>
      <c r="S4" s="269">
        <v>60</v>
      </c>
      <c r="T4" s="269">
        <v>70</v>
      </c>
      <c r="U4" s="269">
        <v>80</v>
      </c>
      <c r="V4" s="269">
        <v>90</v>
      </c>
      <c r="W4" s="270">
        <v>100</v>
      </c>
      <c r="X4" s="367"/>
      <c r="Y4" s="369"/>
    </row>
    <row r="5" spans="2:32" ht="15" customHeight="1" thickBot="1" x14ac:dyDescent="0.3">
      <c r="B5" s="262"/>
      <c r="C5" s="271"/>
      <c r="D5" s="272"/>
      <c r="E5" s="273"/>
      <c r="F5" s="274"/>
      <c r="G5" s="275"/>
      <c r="H5" s="275"/>
      <c r="I5" s="276"/>
      <c r="J5" s="276"/>
      <c r="K5" s="276"/>
      <c r="L5" s="276"/>
      <c r="M5" s="275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7"/>
      <c r="Y5" s="278"/>
      <c r="AA5" s="254" t="s">
        <v>141</v>
      </c>
      <c r="AC5" s="254" t="s">
        <v>142</v>
      </c>
    </row>
    <row r="6" spans="2:32" s="292" customFormat="1" ht="15.75" x14ac:dyDescent="0.2">
      <c r="B6" s="279"/>
      <c r="C6" s="280"/>
      <c r="D6" s="281"/>
      <c r="E6" s="282"/>
      <c r="F6" s="283"/>
      <c r="G6" s="283"/>
      <c r="H6" s="284"/>
      <c r="I6" s="280"/>
      <c r="J6" s="285"/>
      <c r="K6" s="285"/>
      <c r="L6" s="285"/>
      <c r="M6" s="286"/>
      <c r="N6" s="287"/>
      <c r="O6" s="287"/>
      <c r="P6" s="287"/>
      <c r="Q6" s="287"/>
      <c r="R6" s="287"/>
      <c r="S6" s="287"/>
      <c r="T6" s="287"/>
      <c r="U6" s="288"/>
      <c r="V6" s="288"/>
      <c r="W6" s="288"/>
      <c r="X6" s="289"/>
      <c r="Y6" s="290">
        <f t="shared" ref="Y6:Y13" si="0">IF(I6&lt;=0,0,IF(L6&gt;K6,".",""))</f>
        <v>0</v>
      </c>
      <c r="Z6" s="291">
        <f t="shared" ref="Z6:Z49" si="1">L6-K6</f>
        <v>0</v>
      </c>
      <c r="AA6" s="291">
        <f t="shared" ref="AA6:AA49" si="2">COUNTIF(Z6,"&gt;0")</f>
        <v>0</v>
      </c>
      <c r="AB6" s="292">
        <f t="shared" ref="AB6:AB49" si="3">COUNTIF(J6,"&gt;0")</f>
        <v>0</v>
      </c>
      <c r="AC6" s="292">
        <f t="shared" ref="AC6:AC49" si="4">COUNTIF(L6,"&gt;0")</f>
        <v>0</v>
      </c>
      <c r="AD6" s="292">
        <f t="shared" ref="AD6:AD49" si="5">COUNTIF(I6,"&lt;0")</f>
        <v>0</v>
      </c>
      <c r="AE6" s="292">
        <f t="shared" ref="AE6:AE49" si="6">L6-K6</f>
        <v>0</v>
      </c>
      <c r="AF6" s="292">
        <f t="shared" ref="AF6:AF49" si="7">COUNTIF(AE6,"&gt;0")</f>
        <v>0</v>
      </c>
    </row>
    <row r="7" spans="2:32" s="292" customFormat="1" ht="71.099999999999994" customHeight="1" x14ac:dyDescent="0.2">
      <c r="B7" s="279"/>
      <c r="C7" s="280"/>
      <c r="D7" s="281"/>
      <c r="E7" s="282"/>
      <c r="F7" s="283"/>
      <c r="G7" s="283"/>
      <c r="H7" s="284"/>
      <c r="I7" s="280"/>
      <c r="J7" s="285"/>
      <c r="K7" s="285"/>
      <c r="L7" s="285"/>
      <c r="M7" s="286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9"/>
      <c r="Y7" s="290">
        <f t="shared" si="0"/>
        <v>0</v>
      </c>
      <c r="Z7" s="291">
        <f t="shared" si="1"/>
        <v>0</v>
      </c>
      <c r="AA7" s="291">
        <f t="shared" si="2"/>
        <v>0</v>
      </c>
      <c r="AB7" s="292">
        <f t="shared" si="3"/>
        <v>0</v>
      </c>
      <c r="AC7" s="292">
        <f t="shared" si="4"/>
        <v>0</v>
      </c>
      <c r="AD7" s="292">
        <f t="shared" si="5"/>
        <v>0</v>
      </c>
      <c r="AE7" s="292">
        <f t="shared" si="6"/>
        <v>0</v>
      </c>
      <c r="AF7" s="292">
        <f t="shared" si="7"/>
        <v>0</v>
      </c>
    </row>
    <row r="8" spans="2:32" s="295" customFormat="1" ht="160.5" customHeight="1" x14ac:dyDescent="0.2">
      <c r="B8" s="279"/>
      <c r="C8" s="280"/>
      <c r="D8" s="281"/>
      <c r="E8" s="282"/>
      <c r="F8" s="283"/>
      <c r="G8" s="283"/>
      <c r="H8" s="284"/>
      <c r="I8" s="280"/>
      <c r="J8" s="285"/>
      <c r="K8" s="285"/>
      <c r="L8" s="285"/>
      <c r="M8" s="286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93"/>
      <c r="Y8" s="290">
        <f t="shared" si="0"/>
        <v>0</v>
      </c>
      <c r="Z8" s="294">
        <f t="shared" si="1"/>
        <v>0</v>
      </c>
      <c r="AA8" s="294">
        <f t="shared" si="2"/>
        <v>0</v>
      </c>
      <c r="AB8" s="295">
        <f t="shared" si="3"/>
        <v>0</v>
      </c>
      <c r="AC8" s="295">
        <f t="shared" si="4"/>
        <v>0</v>
      </c>
      <c r="AD8" s="295">
        <f t="shared" si="5"/>
        <v>0</v>
      </c>
      <c r="AE8" s="295">
        <f t="shared" si="6"/>
        <v>0</v>
      </c>
      <c r="AF8" s="295">
        <f t="shared" si="7"/>
        <v>0</v>
      </c>
    </row>
    <row r="9" spans="2:32" s="295" customFormat="1" ht="127.5" customHeight="1" x14ac:dyDescent="0.2">
      <c r="B9" s="279"/>
      <c r="C9" s="280"/>
      <c r="D9" s="281"/>
      <c r="E9" s="282"/>
      <c r="F9" s="283"/>
      <c r="G9" s="283"/>
      <c r="H9" s="284"/>
      <c r="I9" s="280"/>
      <c r="J9" s="285"/>
      <c r="K9" s="285"/>
      <c r="L9" s="285"/>
      <c r="M9" s="286"/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93"/>
      <c r="Y9" s="290">
        <f t="shared" si="0"/>
        <v>0</v>
      </c>
      <c r="Z9" s="294">
        <f t="shared" si="1"/>
        <v>0</v>
      </c>
      <c r="AA9" s="294">
        <f t="shared" si="2"/>
        <v>0</v>
      </c>
      <c r="AB9" s="295">
        <f t="shared" si="3"/>
        <v>0</v>
      </c>
      <c r="AC9" s="295">
        <f t="shared" si="4"/>
        <v>0</v>
      </c>
      <c r="AD9" s="295">
        <f t="shared" si="5"/>
        <v>0</v>
      </c>
      <c r="AE9" s="295">
        <f t="shared" si="6"/>
        <v>0</v>
      </c>
      <c r="AF9" s="295">
        <f t="shared" si="7"/>
        <v>0</v>
      </c>
    </row>
    <row r="10" spans="2:32" s="292" customFormat="1" ht="69.75" customHeight="1" x14ac:dyDescent="0.2">
      <c r="B10" s="279"/>
      <c r="C10" s="280"/>
      <c r="D10" s="281"/>
      <c r="E10" s="282"/>
      <c r="F10" s="282"/>
      <c r="G10" s="296"/>
      <c r="H10" s="284"/>
      <c r="I10" s="280"/>
      <c r="J10" s="285"/>
      <c r="K10" s="285"/>
      <c r="L10" s="285"/>
      <c r="M10" s="286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9"/>
      <c r="Y10" s="290">
        <f t="shared" si="0"/>
        <v>0</v>
      </c>
      <c r="Z10" s="291">
        <f t="shared" si="1"/>
        <v>0</v>
      </c>
      <c r="AA10" s="291">
        <f t="shared" si="2"/>
        <v>0</v>
      </c>
      <c r="AB10" s="292">
        <f t="shared" si="3"/>
        <v>0</v>
      </c>
      <c r="AC10" s="292">
        <f t="shared" si="4"/>
        <v>0</v>
      </c>
      <c r="AD10" s="292">
        <f t="shared" si="5"/>
        <v>0</v>
      </c>
      <c r="AE10" s="292">
        <f t="shared" si="6"/>
        <v>0</v>
      </c>
      <c r="AF10" s="292">
        <f t="shared" si="7"/>
        <v>0</v>
      </c>
    </row>
    <row r="11" spans="2:32" s="292" customFormat="1" ht="71.849999999999994" customHeight="1" x14ac:dyDescent="0.2">
      <c r="B11" s="279"/>
      <c r="C11" s="280"/>
      <c r="D11" s="297"/>
      <c r="E11" s="282"/>
      <c r="F11" s="282"/>
      <c r="G11" s="296"/>
      <c r="H11" s="284"/>
      <c r="I11" s="280"/>
      <c r="J11" s="285"/>
      <c r="K11" s="285"/>
      <c r="L11" s="285"/>
      <c r="M11" s="286"/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9"/>
      <c r="Y11" s="290">
        <f t="shared" si="0"/>
        <v>0</v>
      </c>
      <c r="Z11" s="291">
        <f t="shared" si="1"/>
        <v>0</v>
      </c>
      <c r="AA11" s="291">
        <f t="shared" si="2"/>
        <v>0</v>
      </c>
      <c r="AB11" s="292">
        <f t="shared" si="3"/>
        <v>0</v>
      </c>
      <c r="AC11" s="292">
        <f t="shared" si="4"/>
        <v>0</v>
      </c>
      <c r="AD11" s="292">
        <f t="shared" si="5"/>
        <v>0</v>
      </c>
      <c r="AE11" s="292">
        <f t="shared" si="6"/>
        <v>0</v>
      </c>
      <c r="AF11" s="292">
        <f t="shared" si="7"/>
        <v>0</v>
      </c>
    </row>
    <row r="12" spans="2:32" s="292" customFormat="1" ht="81.75" customHeight="1" x14ac:dyDescent="0.2">
      <c r="B12" s="279"/>
      <c r="C12" s="280"/>
      <c r="D12" s="297"/>
      <c r="E12" s="282"/>
      <c r="F12" s="282"/>
      <c r="G12" s="296"/>
      <c r="H12" s="284"/>
      <c r="I12" s="280"/>
      <c r="J12" s="285"/>
      <c r="K12" s="285"/>
      <c r="L12" s="285"/>
      <c r="M12" s="286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98"/>
      <c r="Y12" s="290">
        <f t="shared" si="0"/>
        <v>0</v>
      </c>
      <c r="Z12" s="291">
        <f t="shared" si="1"/>
        <v>0</v>
      </c>
      <c r="AA12" s="291">
        <f t="shared" si="2"/>
        <v>0</v>
      </c>
      <c r="AB12" s="292">
        <f t="shared" si="3"/>
        <v>0</v>
      </c>
      <c r="AC12" s="292">
        <f t="shared" si="4"/>
        <v>0</v>
      </c>
      <c r="AD12" s="292">
        <f t="shared" si="5"/>
        <v>0</v>
      </c>
      <c r="AE12" s="292">
        <f t="shared" si="6"/>
        <v>0</v>
      </c>
      <c r="AF12" s="292">
        <f t="shared" si="7"/>
        <v>0</v>
      </c>
    </row>
    <row r="13" spans="2:32" s="292" customFormat="1" ht="111.6" customHeight="1" x14ac:dyDescent="0.2">
      <c r="B13" s="279"/>
      <c r="C13" s="280"/>
      <c r="D13" s="297"/>
      <c r="E13" s="282"/>
      <c r="F13" s="282"/>
      <c r="G13" s="296"/>
      <c r="H13" s="284"/>
      <c r="I13" s="280"/>
      <c r="J13" s="285"/>
      <c r="K13" s="285"/>
      <c r="L13" s="285"/>
      <c r="M13" s="286"/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99"/>
      <c r="Y13" s="290">
        <f t="shared" si="0"/>
        <v>0</v>
      </c>
      <c r="Z13" s="291">
        <f t="shared" si="1"/>
        <v>0</v>
      </c>
      <c r="AA13" s="291">
        <f t="shared" si="2"/>
        <v>0</v>
      </c>
      <c r="AB13" s="292">
        <f t="shared" si="3"/>
        <v>0</v>
      </c>
      <c r="AC13" s="292">
        <f t="shared" si="4"/>
        <v>0</v>
      </c>
      <c r="AD13" s="292">
        <f t="shared" si="5"/>
        <v>0</v>
      </c>
      <c r="AE13" s="292">
        <f t="shared" si="6"/>
        <v>0</v>
      </c>
      <c r="AF13" s="292">
        <f t="shared" si="7"/>
        <v>0</v>
      </c>
    </row>
    <row r="14" spans="2:32" s="292" customFormat="1" ht="42.6" customHeight="1" x14ac:dyDescent="0.2">
      <c r="B14" s="279"/>
      <c r="C14" s="280"/>
      <c r="D14" s="300"/>
      <c r="E14" s="282"/>
      <c r="F14" s="301"/>
      <c r="G14" s="302"/>
      <c r="H14" s="303"/>
      <c r="I14" s="304"/>
      <c r="J14" s="305"/>
      <c r="K14" s="285"/>
      <c r="L14" s="285"/>
      <c r="M14" s="306"/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307"/>
      <c r="Y14" s="290">
        <f>IF(I14&lt;=0,0,IF(L14&gt;K14,".",""))</f>
        <v>0</v>
      </c>
      <c r="Z14" s="291">
        <f t="shared" si="1"/>
        <v>0</v>
      </c>
      <c r="AA14" s="291">
        <f t="shared" si="2"/>
        <v>0</v>
      </c>
      <c r="AB14" s="292">
        <f t="shared" si="3"/>
        <v>0</v>
      </c>
      <c r="AC14" s="292">
        <f t="shared" si="4"/>
        <v>0</v>
      </c>
      <c r="AD14" s="292">
        <f t="shared" si="5"/>
        <v>0</v>
      </c>
      <c r="AE14" s="292">
        <f t="shared" si="6"/>
        <v>0</v>
      </c>
      <c r="AF14" s="292">
        <f t="shared" si="7"/>
        <v>0</v>
      </c>
    </row>
    <row r="15" spans="2:32" s="292" customFormat="1" ht="27.75" customHeight="1" x14ac:dyDescent="0.2">
      <c r="B15" s="279"/>
      <c r="C15" s="280"/>
      <c r="D15" s="300"/>
      <c r="E15" s="282"/>
      <c r="F15" s="301"/>
      <c r="G15" s="302"/>
      <c r="H15" s="303"/>
      <c r="I15" s="304"/>
      <c r="J15" s="305"/>
      <c r="K15" s="285"/>
      <c r="L15" s="285"/>
      <c r="M15" s="306"/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307"/>
      <c r="Y15" s="290">
        <f>IF(I15&lt;=0,0,IF(L15&gt;K15,".",""))</f>
        <v>0</v>
      </c>
      <c r="Z15" s="291">
        <f t="shared" si="1"/>
        <v>0</v>
      </c>
      <c r="AA15" s="291">
        <f t="shared" si="2"/>
        <v>0</v>
      </c>
      <c r="AB15" s="292">
        <f t="shared" si="3"/>
        <v>0</v>
      </c>
      <c r="AC15" s="292">
        <f t="shared" si="4"/>
        <v>0</v>
      </c>
      <c r="AD15" s="292">
        <f t="shared" si="5"/>
        <v>0</v>
      </c>
      <c r="AE15" s="292">
        <f t="shared" si="6"/>
        <v>0</v>
      </c>
      <c r="AF15" s="292">
        <f t="shared" si="7"/>
        <v>0</v>
      </c>
    </row>
    <row r="16" spans="2:32" s="292" customFormat="1" ht="82.35" customHeight="1" x14ac:dyDescent="0.2">
      <c r="B16" s="279"/>
      <c r="C16" s="280"/>
      <c r="D16" s="297"/>
      <c r="E16" s="308"/>
      <c r="F16" s="308"/>
      <c r="G16" s="308"/>
      <c r="H16" s="309"/>
      <c r="I16" s="280"/>
      <c r="J16" s="310"/>
      <c r="K16" s="310"/>
      <c r="L16" s="285"/>
      <c r="M16" s="286"/>
      <c r="N16" s="311"/>
      <c r="O16" s="311"/>
      <c r="P16" s="311"/>
      <c r="Q16" s="311"/>
      <c r="R16" s="311"/>
      <c r="S16" s="311"/>
      <c r="T16" s="311"/>
      <c r="U16" s="311"/>
      <c r="V16" s="311"/>
      <c r="W16" s="311"/>
      <c r="X16" s="312"/>
      <c r="Y16" s="290">
        <f>IF(I16&lt;=0,0,IF(L16&gt;K16,".",""))</f>
        <v>0</v>
      </c>
      <c r="Z16" s="291">
        <f t="shared" si="1"/>
        <v>0</v>
      </c>
      <c r="AA16" s="291">
        <f t="shared" si="2"/>
        <v>0</v>
      </c>
      <c r="AB16" s="292">
        <f t="shared" si="3"/>
        <v>0</v>
      </c>
      <c r="AC16" s="292">
        <f t="shared" si="4"/>
        <v>0</v>
      </c>
      <c r="AD16" s="292">
        <f t="shared" si="5"/>
        <v>0</v>
      </c>
      <c r="AE16" s="292">
        <f t="shared" si="6"/>
        <v>0</v>
      </c>
      <c r="AF16" s="292">
        <f t="shared" si="7"/>
        <v>0</v>
      </c>
    </row>
    <row r="17" spans="2:44" s="292" customFormat="1" ht="69" customHeight="1" x14ac:dyDescent="0.2">
      <c r="B17" s="279"/>
      <c r="C17" s="280"/>
      <c r="D17" s="297"/>
      <c r="E17" s="282"/>
      <c r="F17" s="308"/>
      <c r="G17" s="308"/>
      <c r="H17" s="284"/>
      <c r="I17" s="280"/>
      <c r="J17" s="285"/>
      <c r="K17" s="310"/>
      <c r="L17" s="285"/>
      <c r="M17" s="286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2"/>
      <c r="Y17" s="290">
        <f>IF(I17&lt;=0,0,IF(L17&gt;K17,".",""))</f>
        <v>0</v>
      </c>
      <c r="Z17" s="291">
        <f t="shared" si="1"/>
        <v>0</v>
      </c>
      <c r="AA17" s="291">
        <f t="shared" si="2"/>
        <v>0</v>
      </c>
      <c r="AB17" s="292">
        <f t="shared" si="3"/>
        <v>0</v>
      </c>
      <c r="AC17" s="292">
        <f t="shared" si="4"/>
        <v>0</v>
      </c>
      <c r="AD17" s="292">
        <f t="shared" si="5"/>
        <v>0</v>
      </c>
      <c r="AE17" s="292">
        <f t="shared" si="6"/>
        <v>0</v>
      </c>
      <c r="AF17" s="292">
        <f t="shared" si="7"/>
        <v>0</v>
      </c>
    </row>
    <row r="18" spans="2:44" s="292" customFormat="1" ht="123" customHeight="1" x14ac:dyDescent="0.2">
      <c r="B18" s="279"/>
      <c r="C18" s="280"/>
      <c r="D18" s="297"/>
      <c r="E18" s="282"/>
      <c r="F18" s="282"/>
      <c r="G18" s="313"/>
      <c r="H18" s="284"/>
      <c r="I18" s="280"/>
      <c r="J18" s="285"/>
      <c r="K18" s="310"/>
      <c r="L18" s="285"/>
      <c r="M18" s="286"/>
      <c r="N18" s="311"/>
      <c r="O18" s="311"/>
      <c r="P18" s="311"/>
      <c r="Q18" s="311"/>
      <c r="R18" s="311"/>
      <c r="S18" s="311"/>
      <c r="T18" s="311"/>
      <c r="U18" s="311"/>
      <c r="V18" s="311"/>
      <c r="W18" s="311"/>
      <c r="X18" s="298"/>
      <c r="Y18" s="290">
        <f>IF(I18&lt;=0,0,IF(L18&gt;K18,".",""))</f>
        <v>0</v>
      </c>
      <c r="Z18" s="291">
        <f t="shared" si="1"/>
        <v>0</v>
      </c>
      <c r="AA18" s="291">
        <f t="shared" si="2"/>
        <v>0</v>
      </c>
      <c r="AB18" s="292">
        <f t="shared" si="3"/>
        <v>0</v>
      </c>
      <c r="AC18" s="292">
        <f t="shared" si="4"/>
        <v>0</v>
      </c>
      <c r="AD18" s="292">
        <f t="shared" si="5"/>
        <v>0</v>
      </c>
      <c r="AE18" s="292">
        <f t="shared" si="6"/>
        <v>0</v>
      </c>
      <c r="AF18" s="292">
        <f t="shared" si="7"/>
        <v>0</v>
      </c>
    </row>
    <row r="19" spans="2:44" s="292" customFormat="1" ht="27.75" customHeight="1" x14ac:dyDescent="0.2">
      <c r="B19" s="279"/>
      <c r="C19" s="280"/>
      <c r="D19" s="297"/>
      <c r="E19" s="282"/>
      <c r="F19" s="282"/>
      <c r="G19" s="313"/>
      <c r="H19" s="284"/>
      <c r="I19" s="280"/>
      <c r="J19" s="285"/>
      <c r="K19" s="285"/>
      <c r="L19" s="314"/>
      <c r="M19" s="286"/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97"/>
      <c r="Y19" s="315"/>
      <c r="Z19" s="315" t="s">
        <v>143</v>
      </c>
      <c r="AA19" s="316" t="s">
        <v>144</v>
      </c>
      <c r="AB19" s="317"/>
      <c r="AC19" s="318"/>
      <c r="AD19" s="319"/>
      <c r="AE19" s="319"/>
      <c r="AF19" s="320"/>
      <c r="AG19" s="321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  <c r="AR19" s="322" t="s">
        <v>145</v>
      </c>
    </row>
    <row r="20" spans="2:44" s="292" customFormat="1" ht="27.75" customHeight="1" x14ac:dyDescent="0.2">
      <c r="B20" s="279"/>
      <c r="C20" s="280"/>
      <c r="D20" s="297"/>
      <c r="E20" s="282"/>
      <c r="F20" s="282"/>
      <c r="G20" s="313"/>
      <c r="H20" s="284"/>
      <c r="I20" s="280"/>
      <c r="J20" s="285"/>
      <c r="K20" s="285"/>
      <c r="L20" s="314"/>
      <c r="M20" s="286"/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9"/>
      <c r="Y20" s="290">
        <f t="shared" ref="Y20:Y49" si="8">IF(I20&lt;=0,0,IF(L20&gt;K20,".",""))</f>
        <v>0</v>
      </c>
      <c r="Z20" s="291">
        <f t="shared" si="1"/>
        <v>0</v>
      </c>
      <c r="AA20" s="291">
        <f t="shared" si="2"/>
        <v>0</v>
      </c>
      <c r="AB20" s="292">
        <f t="shared" si="3"/>
        <v>0</v>
      </c>
      <c r="AC20" s="292">
        <f t="shared" si="4"/>
        <v>0</v>
      </c>
      <c r="AD20" s="292">
        <f t="shared" si="5"/>
        <v>0</v>
      </c>
      <c r="AE20" s="292">
        <f t="shared" si="6"/>
        <v>0</v>
      </c>
      <c r="AF20" s="292">
        <f t="shared" si="7"/>
        <v>0</v>
      </c>
    </row>
    <row r="21" spans="2:44" s="292" customFormat="1" ht="28.5" customHeight="1" x14ac:dyDescent="0.2">
      <c r="B21" s="279"/>
      <c r="C21" s="280"/>
      <c r="D21" s="297"/>
      <c r="E21" s="282"/>
      <c r="F21" s="282"/>
      <c r="G21" s="313"/>
      <c r="H21" s="284"/>
      <c r="I21" s="280"/>
      <c r="J21" s="285"/>
      <c r="K21" s="285"/>
      <c r="L21" s="285"/>
      <c r="M21" s="286"/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9"/>
      <c r="Y21" s="290">
        <f t="shared" si="8"/>
        <v>0</v>
      </c>
      <c r="Z21" s="291">
        <f t="shared" si="1"/>
        <v>0</v>
      </c>
      <c r="AA21" s="291">
        <f t="shared" si="2"/>
        <v>0</v>
      </c>
      <c r="AB21" s="292">
        <f t="shared" si="3"/>
        <v>0</v>
      </c>
      <c r="AC21" s="292">
        <f t="shared" si="4"/>
        <v>0</v>
      </c>
      <c r="AD21" s="292">
        <f t="shared" si="5"/>
        <v>0</v>
      </c>
      <c r="AE21" s="292">
        <f t="shared" si="6"/>
        <v>0</v>
      </c>
      <c r="AF21" s="292">
        <f t="shared" si="7"/>
        <v>0</v>
      </c>
    </row>
    <row r="22" spans="2:44" s="292" customFormat="1" ht="52.5" customHeight="1" x14ac:dyDescent="0.2">
      <c r="B22" s="279"/>
      <c r="C22" s="280"/>
      <c r="D22" s="297"/>
      <c r="E22" s="282"/>
      <c r="F22" s="282"/>
      <c r="G22" s="296"/>
      <c r="H22" s="284"/>
      <c r="I22" s="280"/>
      <c r="J22" s="285"/>
      <c r="K22" s="285"/>
      <c r="L22" s="314"/>
      <c r="M22" s="286"/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98"/>
      <c r="Y22" s="290">
        <f t="shared" si="8"/>
        <v>0</v>
      </c>
      <c r="Z22" s="291">
        <f t="shared" si="1"/>
        <v>0</v>
      </c>
      <c r="AA22" s="291">
        <f t="shared" si="2"/>
        <v>0</v>
      </c>
      <c r="AB22" s="292">
        <f t="shared" si="3"/>
        <v>0</v>
      </c>
      <c r="AC22" s="292">
        <f t="shared" si="4"/>
        <v>0</v>
      </c>
      <c r="AD22" s="292">
        <f t="shared" si="5"/>
        <v>0</v>
      </c>
      <c r="AE22" s="292">
        <f t="shared" si="6"/>
        <v>0</v>
      </c>
      <c r="AF22" s="292">
        <f t="shared" si="7"/>
        <v>0</v>
      </c>
    </row>
    <row r="23" spans="2:44" s="292" customFormat="1" ht="27.75" customHeight="1" x14ac:dyDescent="0.2">
      <c r="B23" s="279"/>
      <c r="C23" s="280"/>
      <c r="D23" s="297"/>
      <c r="E23" s="282"/>
      <c r="F23" s="282"/>
      <c r="G23" s="296"/>
      <c r="H23" s="284"/>
      <c r="I23" s="280"/>
      <c r="J23" s="285"/>
      <c r="K23" s="285"/>
      <c r="L23" s="314"/>
      <c r="M23" s="286"/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98"/>
      <c r="Y23" s="290">
        <f t="shared" si="8"/>
        <v>0</v>
      </c>
      <c r="Z23" s="291">
        <f t="shared" si="1"/>
        <v>0</v>
      </c>
      <c r="AA23" s="291">
        <f t="shared" si="2"/>
        <v>0</v>
      </c>
      <c r="AB23" s="292">
        <f t="shared" si="3"/>
        <v>0</v>
      </c>
      <c r="AC23" s="292">
        <f t="shared" si="4"/>
        <v>0</v>
      </c>
      <c r="AD23" s="292">
        <f t="shared" si="5"/>
        <v>0</v>
      </c>
      <c r="AE23" s="292">
        <f t="shared" si="6"/>
        <v>0</v>
      </c>
      <c r="AF23" s="292">
        <f t="shared" si="7"/>
        <v>0</v>
      </c>
    </row>
    <row r="24" spans="2:44" s="292" customFormat="1" ht="27.75" customHeight="1" x14ac:dyDescent="0.2">
      <c r="B24" s="279"/>
      <c r="C24" s="280"/>
      <c r="D24" s="297"/>
      <c r="E24" s="282"/>
      <c r="F24" s="282"/>
      <c r="G24" s="296"/>
      <c r="H24" s="284"/>
      <c r="I24" s="280"/>
      <c r="J24" s="285"/>
      <c r="K24" s="285"/>
      <c r="L24" s="314"/>
      <c r="M24" s="286"/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98"/>
      <c r="Y24" s="290">
        <f t="shared" si="8"/>
        <v>0</v>
      </c>
      <c r="Z24" s="291">
        <f t="shared" si="1"/>
        <v>0</v>
      </c>
      <c r="AA24" s="291">
        <f t="shared" si="2"/>
        <v>0</v>
      </c>
      <c r="AB24" s="292">
        <f t="shared" si="3"/>
        <v>0</v>
      </c>
      <c r="AC24" s="292">
        <f t="shared" si="4"/>
        <v>0</v>
      </c>
      <c r="AD24" s="292">
        <f t="shared" si="5"/>
        <v>0</v>
      </c>
      <c r="AE24" s="292">
        <f t="shared" si="6"/>
        <v>0</v>
      </c>
      <c r="AF24" s="292">
        <f t="shared" si="7"/>
        <v>0</v>
      </c>
    </row>
    <row r="25" spans="2:44" s="292" customFormat="1" ht="56.25" customHeight="1" x14ac:dyDescent="0.2">
      <c r="B25" s="279"/>
      <c r="C25" s="280"/>
      <c r="D25" s="297"/>
      <c r="E25" s="282"/>
      <c r="F25" s="282"/>
      <c r="G25" s="296"/>
      <c r="H25" s="284"/>
      <c r="I25" s="280"/>
      <c r="J25" s="285"/>
      <c r="K25" s="285"/>
      <c r="L25" s="314"/>
      <c r="M25" s="286"/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98"/>
      <c r="Y25" s="290">
        <f t="shared" si="8"/>
        <v>0</v>
      </c>
      <c r="Z25" s="291">
        <f t="shared" si="1"/>
        <v>0</v>
      </c>
      <c r="AA25" s="291">
        <f t="shared" si="2"/>
        <v>0</v>
      </c>
      <c r="AB25" s="292">
        <f t="shared" si="3"/>
        <v>0</v>
      </c>
      <c r="AC25" s="292">
        <f t="shared" si="4"/>
        <v>0</v>
      </c>
      <c r="AD25" s="292">
        <f t="shared" si="5"/>
        <v>0</v>
      </c>
      <c r="AE25" s="292">
        <f t="shared" si="6"/>
        <v>0</v>
      </c>
      <c r="AF25" s="292">
        <f t="shared" si="7"/>
        <v>0</v>
      </c>
    </row>
    <row r="26" spans="2:44" s="292" customFormat="1" ht="50.25" customHeight="1" x14ac:dyDescent="0.2">
      <c r="B26" s="279"/>
      <c r="C26" s="280"/>
      <c r="D26" s="297"/>
      <c r="E26" s="282"/>
      <c r="F26" s="282"/>
      <c r="G26" s="296"/>
      <c r="H26" s="284"/>
      <c r="I26" s="280"/>
      <c r="J26" s="285"/>
      <c r="K26" s="285"/>
      <c r="L26" s="314"/>
      <c r="M26" s="286"/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98"/>
      <c r="Y26" s="290">
        <f t="shared" si="8"/>
        <v>0</v>
      </c>
      <c r="Z26" s="291">
        <f t="shared" si="1"/>
        <v>0</v>
      </c>
      <c r="AA26" s="291">
        <f t="shared" si="2"/>
        <v>0</v>
      </c>
      <c r="AB26" s="292">
        <f t="shared" si="3"/>
        <v>0</v>
      </c>
      <c r="AC26" s="292">
        <f t="shared" si="4"/>
        <v>0</v>
      </c>
      <c r="AD26" s="292">
        <f t="shared" si="5"/>
        <v>0</v>
      </c>
      <c r="AE26" s="292">
        <f t="shared" si="6"/>
        <v>0</v>
      </c>
      <c r="AF26" s="292">
        <f t="shared" si="7"/>
        <v>0</v>
      </c>
    </row>
    <row r="27" spans="2:44" s="292" customFormat="1" ht="50.25" customHeight="1" x14ac:dyDescent="0.2">
      <c r="B27" s="279"/>
      <c r="C27" s="280"/>
      <c r="D27" s="297"/>
      <c r="E27" s="282"/>
      <c r="F27" s="282"/>
      <c r="G27" s="296"/>
      <c r="H27" s="284"/>
      <c r="I27" s="280"/>
      <c r="J27" s="285"/>
      <c r="K27" s="285"/>
      <c r="L27" s="314"/>
      <c r="M27" s="286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98"/>
      <c r="Y27" s="290">
        <f t="shared" si="8"/>
        <v>0</v>
      </c>
      <c r="Z27" s="291">
        <f t="shared" si="1"/>
        <v>0</v>
      </c>
      <c r="AA27" s="291">
        <f t="shared" si="2"/>
        <v>0</v>
      </c>
      <c r="AB27" s="292">
        <f t="shared" si="3"/>
        <v>0</v>
      </c>
      <c r="AC27" s="292">
        <f t="shared" si="4"/>
        <v>0</v>
      </c>
      <c r="AD27" s="292">
        <f t="shared" si="5"/>
        <v>0</v>
      </c>
      <c r="AE27" s="292">
        <f t="shared" si="6"/>
        <v>0</v>
      </c>
      <c r="AF27" s="292">
        <f t="shared" si="7"/>
        <v>0</v>
      </c>
    </row>
    <row r="28" spans="2:44" s="292" customFormat="1" ht="55.5" customHeight="1" x14ac:dyDescent="0.2">
      <c r="B28" s="279"/>
      <c r="C28" s="280"/>
      <c r="D28" s="297"/>
      <c r="E28" s="282"/>
      <c r="F28" s="282"/>
      <c r="G28" s="296"/>
      <c r="H28" s="284"/>
      <c r="I28" s="280"/>
      <c r="J28" s="285"/>
      <c r="K28" s="285"/>
      <c r="L28" s="314"/>
      <c r="M28" s="286"/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98"/>
      <c r="Y28" s="290">
        <f t="shared" si="8"/>
        <v>0</v>
      </c>
      <c r="Z28" s="291">
        <f t="shared" si="1"/>
        <v>0</v>
      </c>
      <c r="AA28" s="291">
        <f t="shared" si="2"/>
        <v>0</v>
      </c>
      <c r="AB28" s="292">
        <f t="shared" si="3"/>
        <v>0</v>
      </c>
      <c r="AC28" s="292">
        <f t="shared" si="4"/>
        <v>0</v>
      </c>
      <c r="AD28" s="292">
        <f t="shared" si="5"/>
        <v>0</v>
      </c>
      <c r="AE28" s="292">
        <f t="shared" si="6"/>
        <v>0</v>
      </c>
      <c r="AF28" s="292">
        <f t="shared" si="7"/>
        <v>0</v>
      </c>
    </row>
    <row r="29" spans="2:44" s="292" customFormat="1" ht="39.75" customHeight="1" x14ac:dyDescent="0.2">
      <c r="B29" s="279"/>
      <c r="C29" s="280"/>
      <c r="D29" s="297"/>
      <c r="E29" s="282"/>
      <c r="F29" s="282"/>
      <c r="G29" s="296"/>
      <c r="H29" s="284"/>
      <c r="I29" s="280"/>
      <c r="J29" s="285"/>
      <c r="K29" s="285"/>
      <c r="L29" s="314"/>
      <c r="M29" s="286"/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98"/>
      <c r="Y29" s="290">
        <f t="shared" si="8"/>
        <v>0</v>
      </c>
      <c r="Z29" s="291">
        <f t="shared" si="1"/>
        <v>0</v>
      </c>
      <c r="AA29" s="291">
        <f t="shared" si="2"/>
        <v>0</v>
      </c>
      <c r="AB29" s="292">
        <f t="shared" si="3"/>
        <v>0</v>
      </c>
      <c r="AC29" s="292">
        <f t="shared" si="4"/>
        <v>0</v>
      </c>
      <c r="AD29" s="292">
        <f t="shared" si="5"/>
        <v>0</v>
      </c>
      <c r="AE29" s="292">
        <f t="shared" si="6"/>
        <v>0</v>
      </c>
      <c r="AF29" s="292">
        <f t="shared" si="7"/>
        <v>0</v>
      </c>
    </row>
    <row r="30" spans="2:44" s="292" customFormat="1" ht="15.75" x14ac:dyDescent="0.2">
      <c r="B30" s="279"/>
      <c r="C30" s="280"/>
      <c r="D30" s="297"/>
      <c r="E30" s="282"/>
      <c r="F30" s="282"/>
      <c r="G30" s="313"/>
      <c r="H30" s="284"/>
      <c r="I30" s="280"/>
      <c r="J30" s="285"/>
      <c r="K30" s="285"/>
      <c r="L30" s="314"/>
      <c r="M30" s="286"/>
      <c r="N30" s="288"/>
      <c r="O30" s="288"/>
      <c r="P30" s="288"/>
      <c r="Q30" s="288"/>
      <c r="R30" s="288"/>
      <c r="S30" s="288"/>
      <c r="T30" s="288"/>
      <c r="U30" s="288"/>
      <c r="V30" s="288"/>
      <c r="W30" s="288"/>
      <c r="X30" s="298"/>
      <c r="Y30" s="290">
        <f t="shared" si="8"/>
        <v>0</v>
      </c>
      <c r="Z30" s="291">
        <f t="shared" si="1"/>
        <v>0</v>
      </c>
      <c r="AA30" s="291">
        <f t="shared" si="2"/>
        <v>0</v>
      </c>
      <c r="AB30" s="292">
        <f t="shared" si="3"/>
        <v>0</v>
      </c>
      <c r="AC30" s="292">
        <f t="shared" si="4"/>
        <v>0</v>
      </c>
      <c r="AD30" s="292">
        <f t="shared" si="5"/>
        <v>0</v>
      </c>
      <c r="AE30" s="292">
        <f t="shared" si="6"/>
        <v>0</v>
      </c>
      <c r="AF30" s="292">
        <f t="shared" si="7"/>
        <v>0</v>
      </c>
    </row>
    <row r="31" spans="2:44" s="292" customFormat="1" ht="32.1" customHeight="1" x14ac:dyDescent="0.2">
      <c r="B31" s="279"/>
      <c r="C31" s="280"/>
      <c r="D31" s="297"/>
      <c r="E31" s="282"/>
      <c r="F31" s="282"/>
      <c r="G31" s="313"/>
      <c r="H31" s="284"/>
      <c r="I31" s="280"/>
      <c r="J31" s="285"/>
      <c r="K31" s="285"/>
      <c r="L31" s="314"/>
      <c r="M31" s="286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9"/>
      <c r="Y31" s="290">
        <f t="shared" si="8"/>
        <v>0</v>
      </c>
      <c r="Z31" s="291">
        <f t="shared" si="1"/>
        <v>0</v>
      </c>
      <c r="AA31" s="291">
        <f t="shared" si="2"/>
        <v>0</v>
      </c>
      <c r="AB31" s="292">
        <f t="shared" si="3"/>
        <v>0</v>
      </c>
      <c r="AC31" s="292">
        <f t="shared" si="4"/>
        <v>0</v>
      </c>
      <c r="AD31" s="292">
        <f t="shared" si="5"/>
        <v>0</v>
      </c>
      <c r="AE31" s="292">
        <f t="shared" si="6"/>
        <v>0</v>
      </c>
      <c r="AF31" s="292">
        <f t="shared" si="7"/>
        <v>0</v>
      </c>
    </row>
    <row r="32" spans="2:44" s="292" customFormat="1" ht="32.1" customHeight="1" x14ac:dyDescent="0.2">
      <c r="B32" s="279"/>
      <c r="C32" s="280"/>
      <c r="D32" s="297"/>
      <c r="E32" s="282"/>
      <c r="F32" s="282"/>
      <c r="G32" s="313"/>
      <c r="H32" s="284"/>
      <c r="I32" s="280"/>
      <c r="J32" s="285"/>
      <c r="K32" s="285"/>
      <c r="L32" s="314"/>
      <c r="M32" s="286"/>
      <c r="N32" s="288"/>
      <c r="O32" s="288"/>
      <c r="P32" s="288"/>
      <c r="Q32" s="288"/>
      <c r="R32" s="288"/>
      <c r="S32" s="288"/>
      <c r="T32" s="288"/>
      <c r="U32" s="288"/>
      <c r="V32" s="288"/>
      <c r="W32" s="288"/>
      <c r="X32" s="289"/>
      <c r="Y32" s="290">
        <f t="shared" si="8"/>
        <v>0</v>
      </c>
      <c r="Z32" s="291">
        <f t="shared" si="1"/>
        <v>0</v>
      </c>
      <c r="AA32" s="291">
        <f t="shared" si="2"/>
        <v>0</v>
      </c>
      <c r="AB32" s="292">
        <f t="shared" si="3"/>
        <v>0</v>
      </c>
      <c r="AC32" s="292">
        <f t="shared" si="4"/>
        <v>0</v>
      </c>
      <c r="AD32" s="292">
        <f t="shared" si="5"/>
        <v>0</v>
      </c>
      <c r="AE32" s="292">
        <f t="shared" si="6"/>
        <v>0</v>
      </c>
      <c r="AF32" s="292">
        <f t="shared" si="7"/>
        <v>0</v>
      </c>
    </row>
    <row r="33" spans="2:32" s="292" customFormat="1" ht="198" customHeight="1" x14ac:dyDescent="0.2">
      <c r="B33" s="279"/>
      <c r="C33" s="280"/>
      <c r="D33" s="297"/>
      <c r="E33" s="308"/>
      <c r="F33" s="282"/>
      <c r="G33" s="296"/>
      <c r="H33" s="284"/>
      <c r="I33" s="280"/>
      <c r="J33" s="285"/>
      <c r="K33" s="285"/>
      <c r="L33" s="285"/>
      <c r="M33" s="286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99"/>
      <c r="Y33" s="290"/>
      <c r="Z33" s="291">
        <f t="shared" si="1"/>
        <v>0</v>
      </c>
      <c r="AA33" s="291">
        <f t="shared" si="2"/>
        <v>0</v>
      </c>
      <c r="AB33" s="292">
        <f t="shared" si="3"/>
        <v>0</v>
      </c>
      <c r="AC33" s="292">
        <f t="shared" si="4"/>
        <v>0</v>
      </c>
      <c r="AD33" s="292">
        <f t="shared" si="5"/>
        <v>0</v>
      </c>
      <c r="AE33" s="292">
        <f t="shared" si="6"/>
        <v>0</v>
      </c>
      <c r="AF33" s="292">
        <f t="shared" si="7"/>
        <v>0</v>
      </c>
    </row>
    <row r="34" spans="2:32" s="292" customFormat="1" ht="15.75" x14ac:dyDescent="0.2">
      <c r="B34" s="279"/>
      <c r="C34" s="280"/>
      <c r="D34" s="297"/>
      <c r="E34" s="282"/>
      <c r="F34" s="282"/>
      <c r="G34" s="313"/>
      <c r="H34" s="284"/>
      <c r="I34" s="280"/>
      <c r="J34" s="285"/>
      <c r="K34" s="285"/>
      <c r="L34" s="314"/>
      <c r="M34" s="286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98"/>
      <c r="Y34" s="290">
        <f t="shared" si="8"/>
        <v>0</v>
      </c>
      <c r="Z34" s="291">
        <f t="shared" si="1"/>
        <v>0</v>
      </c>
      <c r="AA34" s="291">
        <f t="shared" si="2"/>
        <v>0</v>
      </c>
      <c r="AB34" s="292">
        <f t="shared" si="3"/>
        <v>0</v>
      </c>
      <c r="AC34" s="292">
        <f t="shared" si="4"/>
        <v>0</v>
      </c>
      <c r="AD34" s="292">
        <f t="shared" si="5"/>
        <v>0</v>
      </c>
      <c r="AE34" s="292">
        <f t="shared" si="6"/>
        <v>0</v>
      </c>
      <c r="AF34" s="292">
        <f t="shared" si="7"/>
        <v>0</v>
      </c>
    </row>
    <row r="35" spans="2:32" s="292" customFormat="1" ht="15.75" x14ac:dyDescent="0.2">
      <c r="B35" s="279"/>
      <c r="C35" s="280"/>
      <c r="D35" s="297"/>
      <c r="E35" s="282"/>
      <c r="F35" s="282"/>
      <c r="G35" s="313"/>
      <c r="H35" s="284"/>
      <c r="I35" s="280"/>
      <c r="J35" s="285"/>
      <c r="K35" s="285"/>
      <c r="L35" s="314"/>
      <c r="M35" s="286"/>
      <c r="N35" s="288"/>
      <c r="O35" s="288"/>
      <c r="P35" s="288"/>
      <c r="Q35" s="288"/>
      <c r="R35" s="288"/>
      <c r="S35" s="288"/>
      <c r="T35" s="288"/>
      <c r="U35" s="288"/>
      <c r="V35" s="288"/>
      <c r="W35" s="288"/>
      <c r="X35" s="298"/>
      <c r="Y35" s="290">
        <f t="shared" si="8"/>
        <v>0</v>
      </c>
      <c r="Z35" s="291">
        <f t="shared" si="1"/>
        <v>0</v>
      </c>
      <c r="AA35" s="291">
        <f t="shared" si="2"/>
        <v>0</v>
      </c>
      <c r="AB35" s="292">
        <f t="shared" si="3"/>
        <v>0</v>
      </c>
      <c r="AC35" s="292">
        <f t="shared" si="4"/>
        <v>0</v>
      </c>
      <c r="AD35" s="292">
        <f t="shared" si="5"/>
        <v>0</v>
      </c>
      <c r="AE35" s="292">
        <f t="shared" si="6"/>
        <v>0</v>
      </c>
      <c r="AF35" s="292">
        <f t="shared" si="7"/>
        <v>0</v>
      </c>
    </row>
    <row r="36" spans="2:32" s="292" customFormat="1" ht="27.75" customHeight="1" x14ac:dyDescent="0.2">
      <c r="B36" s="279"/>
      <c r="C36" s="280"/>
      <c r="D36" s="297"/>
      <c r="E36" s="282"/>
      <c r="F36" s="282"/>
      <c r="G36" s="313"/>
      <c r="H36" s="284"/>
      <c r="I36" s="280"/>
      <c r="J36" s="285"/>
      <c r="K36" s="285"/>
      <c r="L36" s="314"/>
      <c r="M36" s="286"/>
      <c r="N36" s="288"/>
      <c r="O36" s="288"/>
      <c r="P36" s="288"/>
      <c r="Q36" s="288"/>
      <c r="R36" s="288"/>
      <c r="S36" s="288"/>
      <c r="T36" s="288"/>
      <c r="U36" s="288"/>
      <c r="V36" s="288"/>
      <c r="W36" s="288"/>
      <c r="X36" s="298"/>
      <c r="Y36" s="290">
        <f t="shared" si="8"/>
        <v>0</v>
      </c>
      <c r="Z36" s="291">
        <f t="shared" si="1"/>
        <v>0</v>
      </c>
      <c r="AA36" s="291">
        <f t="shared" si="2"/>
        <v>0</v>
      </c>
      <c r="AB36" s="292">
        <f t="shared" si="3"/>
        <v>0</v>
      </c>
      <c r="AC36" s="292">
        <f t="shared" si="4"/>
        <v>0</v>
      </c>
      <c r="AD36" s="292">
        <f t="shared" si="5"/>
        <v>0</v>
      </c>
      <c r="AE36" s="292">
        <f t="shared" si="6"/>
        <v>0</v>
      </c>
      <c r="AF36" s="292">
        <f t="shared" si="7"/>
        <v>0</v>
      </c>
    </row>
    <row r="37" spans="2:32" s="292" customFormat="1" ht="28.5" customHeight="1" x14ac:dyDescent="0.2">
      <c r="B37" s="279"/>
      <c r="C37" s="280"/>
      <c r="D37" s="297"/>
      <c r="E37" s="282"/>
      <c r="F37" s="282"/>
      <c r="G37" s="313"/>
      <c r="H37" s="284"/>
      <c r="I37" s="280"/>
      <c r="J37" s="285"/>
      <c r="K37" s="285"/>
      <c r="L37" s="314"/>
      <c r="M37" s="286"/>
      <c r="N37" s="288"/>
      <c r="O37" s="288"/>
      <c r="P37" s="288"/>
      <c r="Q37" s="288"/>
      <c r="R37" s="288"/>
      <c r="S37" s="288"/>
      <c r="T37" s="288"/>
      <c r="U37" s="288"/>
      <c r="V37" s="288"/>
      <c r="W37" s="288"/>
      <c r="X37" s="298"/>
      <c r="Y37" s="290">
        <f t="shared" si="8"/>
        <v>0</v>
      </c>
      <c r="Z37" s="291">
        <f t="shared" si="1"/>
        <v>0</v>
      </c>
      <c r="AA37" s="291">
        <f t="shared" si="2"/>
        <v>0</v>
      </c>
      <c r="AB37" s="292">
        <f t="shared" si="3"/>
        <v>0</v>
      </c>
      <c r="AC37" s="292">
        <f t="shared" si="4"/>
        <v>0</v>
      </c>
      <c r="AD37" s="292">
        <f t="shared" si="5"/>
        <v>0</v>
      </c>
      <c r="AE37" s="292">
        <f t="shared" si="6"/>
        <v>0</v>
      </c>
      <c r="AF37" s="292">
        <f t="shared" si="7"/>
        <v>0</v>
      </c>
    </row>
    <row r="38" spans="2:32" s="292" customFormat="1" ht="27.75" customHeight="1" x14ac:dyDescent="0.2">
      <c r="B38" s="279"/>
      <c r="C38" s="280"/>
      <c r="D38" s="297"/>
      <c r="E38" s="282"/>
      <c r="F38" s="282"/>
      <c r="G38" s="313"/>
      <c r="H38" s="284"/>
      <c r="I38" s="280"/>
      <c r="J38" s="285"/>
      <c r="K38" s="285"/>
      <c r="L38" s="314"/>
      <c r="M38" s="286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98"/>
      <c r="Y38" s="290">
        <f t="shared" si="8"/>
        <v>0</v>
      </c>
      <c r="Z38" s="291">
        <f t="shared" si="1"/>
        <v>0</v>
      </c>
      <c r="AA38" s="291">
        <f t="shared" si="2"/>
        <v>0</v>
      </c>
      <c r="AB38" s="292">
        <f t="shared" si="3"/>
        <v>0</v>
      </c>
      <c r="AC38" s="292">
        <f t="shared" si="4"/>
        <v>0</v>
      </c>
      <c r="AD38" s="292">
        <f t="shared" si="5"/>
        <v>0</v>
      </c>
      <c r="AE38" s="292">
        <f t="shared" si="6"/>
        <v>0</v>
      </c>
      <c r="AF38" s="292">
        <f t="shared" si="7"/>
        <v>0</v>
      </c>
    </row>
    <row r="39" spans="2:32" s="292" customFormat="1" ht="27.75" customHeight="1" x14ac:dyDescent="0.2">
      <c r="B39" s="279"/>
      <c r="C39" s="280"/>
      <c r="D39" s="297"/>
      <c r="E39" s="282"/>
      <c r="F39" s="282"/>
      <c r="G39" s="313"/>
      <c r="H39" s="284"/>
      <c r="I39" s="280"/>
      <c r="J39" s="285"/>
      <c r="K39" s="285"/>
      <c r="L39" s="314"/>
      <c r="M39" s="286"/>
      <c r="N39" s="288"/>
      <c r="O39" s="288"/>
      <c r="P39" s="288"/>
      <c r="Q39" s="288"/>
      <c r="R39" s="288"/>
      <c r="S39" s="288"/>
      <c r="T39" s="288"/>
      <c r="U39" s="288"/>
      <c r="V39" s="288"/>
      <c r="W39" s="288"/>
      <c r="X39" s="298"/>
      <c r="Y39" s="290">
        <f t="shared" si="8"/>
        <v>0</v>
      </c>
      <c r="Z39" s="291">
        <f t="shared" si="1"/>
        <v>0</v>
      </c>
      <c r="AA39" s="291">
        <f t="shared" si="2"/>
        <v>0</v>
      </c>
      <c r="AB39" s="292">
        <f t="shared" si="3"/>
        <v>0</v>
      </c>
      <c r="AC39" s="292">
        <f t="shared" si="4"/>
        <v>0</v>
      </c>
      <c r="AD39" s="292">
        <f t="shared" si="5"/>
        <v>0</v>
      </c>
      <c r="AE39" s="292">
        <f t="shared" si="6"/>
        <v>0</v>
      </c>
      <c r="AF39" s="292">
        <f t="shared" si="7"/>
        <v>0</v>
      </c>
    </row>
    <row r="40" spans="2:32" s="292" customFormat="1" ht="27.75" customHeight="1" x14ac:dyDescent="0.2">
      <c r="B40" s="279"/>
      <c r="C40" s="280"/>
      <c r="D40" s="297"/>
      <c r="E40" s="282"/>
      <c r="F40" s="282"/>
      <c r="G40" s="313"/>
      <c r="H40" s="284"/>
      <c r="I40" s="280"/>
      <c r="J40" s="285"/>
      <c r="K40" s="285"/>
      <c r="L40" s="314"/>
      <c r="M40" s="286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98"/>
      <c r="Y40" s="290">
        <f t="shared" si="8"/>
        <v>0</v>
      </c>
      <c r="Z40" s="291">
        <f t="shared" si="1"/>
        <v>0</v>
      </c>
      <c r="AA40" s="291">
        <f t="shared" si="2"/>
        <v>0</v>
      </c>
      <c r="AB40" s="292">
        <f t="shared" si="3"/>
        <v>0</v>
      </c>
      <c r="AC40" s="292">
        <f t="shared" si="4"/>
        <v>0</v>
      </c>
      <c r="AD40" s="292">
        <f t="shared" si="5"/>
        <v>0</v>
      </c>
      <c r="AE40" s="292">
        <f t="shared" si="6"/>
        <v>0</v>
      </c>
      <c r="AF40" s="292">
        <f t="shared" si="7"/>
        <v>0</v>
      </c>
    </row>
    <row r="41" spans="2:32" s="292" customFormat="1" ht="28.5" customHeight="1" x14ac:dyDescent="0.2">
      <c r="B41" s="279"/>
      <c r="C41" s="280"/>
      <c r="D41" s="297"/>
      <c r="E41" s="282"/>
      <c r="F41" s="282"/>
      <c r="G41" s="313"/>
      <c r="H41" s="284"/>
      <c r="I41" s="280"/>
      <c r="J41" s="285"/>
      <c r="K41" s="285"/>
      <c r="L41" s="314"/>
      <c r="M41" s="286"/>
      <c r="N41" s="288"/>
      <c r="O41" s="288"/>
      <c r="P41" s="288"/>
      <c r="Q41" s="288"/>
      <c r="R41" s="288"/>
      <c r="S41" s="288"/>
      <c r="T41" s="288"/>
      <c r="U41" s="288"/>
      <c r="V41" s="288"/>
      <c r="W41" s="288"/>
      <c r="X41" s="298"/>
      <c r="Y41" s="290">
        <f t="shared" si="8"/>
        <v>0</v>
      </c>
      <c r="Z41" s="291">
        <f t="shared" si="1"/>
        <v>0</v>
      </c>
      <c r="AA41" s="291">
        <f t="shared" si="2"/>
        <v>0</v>
      </c>
      <c r="AB41" s="292">
        <f t="shared" si="3"/>
        <v>0</v>
      </c>
      <c r="AC41" s="292">
        <f t="shared" si="4"/>
        <v>0</v>
      </c>
      <c r="AD41" s="292">
        <f t="shared" si="5"/>
        <v>0</v>
      </c>
      <c r="AE41" s="292">
        <f t="shared" si="6"/>
        <v>0</v>
      </c>
      <c r="AF41" s="292">
        <f t="shared" si="7"/>
        <v>0</v>
      </c>
    </row>
    <row r="42" spans="2:32" s="292" customFormat="1" ht="27.75" customHeight="1" x14ac:dyDescent="0.2">
      <c r="B42" s="279"/>
      <c r="C42" s="280"/>
      <c r="D42" s="297"/>
      <c r="E42" s="282"/>
      <c r="F42" s="282"/>
      <c r="G42" s="313"/>
      <c r="H42" s="284"/>
      <c r="I42" s="280"/>
      <c r="J42" s="285"/>
      <c r="K42" s="285"/>
      <c r="L42" s="314"/>
      <c r="M42" s="286"/>
      <c r="N42" s="288"/>
      <c r="O42" s="288"/>
      <c r="P42" s="288"/>
      <c r="Q42" s="288"/>
      <c r="R42" s="288"/>
      <c r="S42" s="288"/>
      <c r="T42" s="288"/>
      <c r="U42" s="288"/>
      <c r="V42" s="288"/>
      <c r="W42" s="288"/>
      <c r="X42" s="298"/>
      <c r="Y42" s="290">
        <f t="shared" si="8"/>
        <v>0</v>
      </c>
      <c r="Z42" s="291">
        <f t="shared" si="1"/>
        <v>0</v>
      </c>
      <c r="AA42" s="291">
        <f t="shared" si="2"/>
        <v>0</v>
      </c>
      <c r="AB42" s="292">
        <f t="shared" si="3"/>
        <v>0</v>
      </c>
      <c r="AC42" s="292">
        <f t="shared" si="4"/>
        <v>0</v>
      </c>
      <c r="AD42" s="292">
        <f t="shared" si="5"/>
        <v>0</v>
      </c>
      <c r="AE42" s="292">
        <f t="shared" si="6"/>
        <v>0</v>
      </c>
      <c r="AF42" s="292">
        <f t="shared" si="7"/>
        <v>0</v>
      </c>
    </row>
    <row r="43" spans="2:32" s="292" customFormat="1" ht="27.75" customHeight="1" x14ac:dyDescent="0.2">
      <c r="B43" s="279"/>
      <c r="C43" s="318">
        <v>40</v>
      </c>
      <c r="D43" s="323"/>
      <c r="E43" s="315"/>
      <c r="F43" s="315"/>
      <c r="G43" s="316"/>
      <c r="H43" s="317"/>
      <c r="I43" s="318" t="str">
        <f t="shared" ref="I43:I49" si="9">IF(K43="","",(IF(K43="ongoing","Ongoing",IF(K43="weekly","Weekly",IF(L43&gt;0,"Complete",IF(K43-$X$2&lt;0,K43-$X$2,K43-$X$2))))))</f>
        <v/>
      </c>
      <c r="J43" s="319"/>
      <c r="K43" s="319"/>
      <c r="L43" s="320"/>
      <c r="M43" s="321">
        <v>0</v>
      </c>
      <c r="N43" s="287">
        <v>10</v>
      </c>
      <c r="O43" s="287">
        <v>20</v>
      </c>
      <c r="P43" s="287">
        <v>30</v>
      </c>
      <c r="Q43" s="287">
        <v>40</v>
      </c>
      <c r="R43" s="287">
        <v>50</v>
      </c>
      <c r="S43" s="287">
        <v>60</v>
      </c>
      <c r="T43" s="287">
        <v>70</v>
      </c>
      <c r="U43" s="287">
        <v>80</v>
      </c>
      <c r="V43" s="287">
        <v>90</v>
      </c>
      <c r="W43" s="287">
        <v>100</v>
      </c>
      <c r="X43" s="324"/>
      <c r="Y43" s="290" t="str">
        <f t="shared" si="8"/>
        <v/>
      </c>
      <c r="Z43" s="291">
        <f t="shared" si="1"/>
        <v>0</v>
      </c>
      <c r="AA43" s="291">
        <f t="shared" si="2"/>
        <v>0</v>
      </c>
      <c r="AB43" s="292">
        <f t="shared" si="3"/>
        <v>0</v>
      </c>
      <c r="AC43" s="292">
        <f t="shared" si="4"/>
        <v>0</v>
      </c>
      <c r="AD43" s="292">
        <f t="shared" si="5"/>
        <v>0</v>
      </c>
      <c r="AE43" s="292">
        <f t="shared" si="6"/>
        <v>0</v>
      </c>
      <c r="AF43" s="292">
        <f t="shared" si="7"/>
        <v>0</v>
      </c>
    </row>
    <row r="44" spans="2:32" s="292" customFormat="1" ht="27.75" customHeight="1" x14ac:dyDescent="0.2">
      <c r="B44" s="279"/>
      <c r="C44" s="318">
        <v>41</v>
      </c>
      <c r="D44" s="323"/>
      <c r="E44" s="315"/>
      <c r="F44" s="315"/>
      <c r="G44" s="316"/>
      <c r="H44" s="317"/>
      <c r="I44" s="318" t="str">
        <f t="shared" si="9"/>
        <v/>
      </c>
      <c r="J44" s="319"/>
      <c r="K44" s="319"/>
      <c r="L44" s="320"/>
      <c r="M44" s="321">
        <v>0</v>
      </c>
      <c r="N44" s="287">
        <v>10</v>
      </c>
      <c r="O44" s="287">
        <v>20</v>
      </c>
      <c r="P44" s="287">
        <v>30</v>
      </c>
      <c r="Q44" s="287">
        <v>40</v>
      </c>
      <c r="R44" s="287">
        <v>50</v>
      </c>
      <c r="S44" s="287">
        <v>60</v>
      </c>
      <c r="T44" s="287">
        <v>70</v>
      </c>
      <c r="U44" s="287">
        <v>80</v>
      </c>
      <c r="V44" s="287">
        <v>90</v>
      </c>
      <c r="W44" s="287">
        <v>100</v>
      </c>
      <c r="X44" s="324"/>
      <c r="Y44" s="290" t="str">
        <f t="shared" si="8"/>
        <v/>
      </c>
      <c r="Z44" s="291">
        <f t="shared" si="1"/>
        <v>0</v>
      </c>
      <c r="AA44" s="291">
        <f t="shared" si="2"/>
        <v>0</v>
      </c>
      <c r="AB44" s="292">
        <f t="shared" si="3"/>
        <v>0</v>
      </c>
      <c r="AC44" s="292">
        <f t="shared" si="4"/>
        <v>0</v>
      </c>
      <c r="AD44" s="292">
        <f t="shared" si="5"/>
        <v>0</v>
      </c>
      <c r="AE44" s="292">
        <f t="shared" si="6"/>
        <v>0</v>
      </c>
      <c r="AF44" s="292">
        <f t="shared" si="7"/>
        <v>0</v>
      </c>
    </row>
    <row r="45" spans="2:32" s="292" customFormat="1" ht="28.5" customHeight="1" x14ac:dyDescent="0.2">
      <c r="B45" s="279"/>
      <c r="C45" s="318">
        <v>42</v>
      </c>
      <c r="D45" s="323"/>
      <c r="E45" s="315"/>
      <c r="F45" s="315"/>
      <c r="G45" s="316"/>
      <c r="H45" s="317"/>
      <c r="I45" s="318" t="str">
        <f t="shared" si="9"/>
        <v/>
      </c>
      <c r="J45" s="319"/>
      <c r="K45" s="319"/>
      <c r="L45" s="320"/>
      <c r="M45" s="321">
        <v>0</v>
      </c>
      <c r="N45" s="287">
        <v>10</v>
      </c>
      <c r="O45" s="287">
        <v>20</v>
      </c>
      <c r="P45" s="287">
        <v>30</v>
      </c>
      <c r="Q45" s="287">
        <v>40</v>
      </c>
      <c r="R45" s="287">
        <v>50</v>
      </c>
      <c r="S45" s="287">
        <v>60</v>
      </c>
      <c r="T45" s="287">
        <v>70</v>
      </c>
      <c r="U45" s="287">
        <v>80</v>
      </c>
      <c r="V45" s="287">
        <v>90</v>
      </c>
      <c r="W45" s="287">
        <v>100</v>
      </c>
      <c r="X45" s="324"/>
      <c r="Y45" s="290" t="str">
        <f t="shared" si="8"/>
        <v/>
      </c>
      <c r="Z45" s="291">
        <f t="shared" si="1"/>
        <v>0</v>
      </c>
      <c r="AA45" s="291">
        <f t="shared" si="2"/>
        <v>0</v>
      </c>
      <c r="AB45" s="292">
        <f t="shared" si="3"/>
        <v>0</v>
      </c>
      <c r="AC45" s="292">
        <f t="shared" si="4"/>
        <v>0</v>
      </c>
      <c r="AD45" s="292">
        <f t="shared" si="5"/>
        <v>0</v>
      </c>
      <c r="AE45" s="292">
        <f t="shared" si="6"/>
        <v>0</v>
      </c>
      <c r="AF45" s="292">
        <f t="shared" si="7"/>
        <v>0</v>
      </c>
    </row>
    <row r="46" spans="2:32" s="292" customFormat="1" ht="27.75" customHeight="1" x14ac:dyDescent="0.2">
      <c r="B46" s="279"/>
      <c r="C46" s="318">
        <v>43</v>
      </c>
      <c r="D46" s="323"/>
      <c r="E46" s="315"/>
      <c r="F46" s="315"/>
      <c r="G46" s="316"/>
      <c r="H46" s="317"/>
      <c r="I46" s="318" t="str">
        <f t="shared" si="9"/>
        <v/>
      </c>
      <c r="J46" s="319"/>
      <c r="K46" s="319"/>
      <c r="L46" s="320"/>
      <c r="M46" s="321">
        <v>0</v>
      </c>
      <c r="N46" s="287">
        <v>10</v>
      </c>
      <c r="O46" s="287">
        <v>20</v>
      </c>
      <c r="P46" s="287">
        <v>30</v>
      </c>
      <c r="Q46" s="287">
        <v>40</v>
      </c>
      <c r="R46" s="287">
        <v>50</v>
      </c>
      <c r="S46" s="287">
        <v>60</v>
      </c>
      <c r="T46" s="287">
        <v>70</v>
      </c>
      <c r="U46" s="287">
        <v>80</v>
      </c>
      <c r="V46" s="287">
        <v>90</v>
      </c>
      <c r="W46" s="287">
        <v>100</v>
      </c>
      <c r="X46" s="324"/>
      <c r="Y46" s="290" t="str">
        <f t="shared" si="8"/>
        <v/>
      </c>
      <c r="Z46" s="291">
        <f t="shared" si="1"/>
        <v>0</v>
      </c>
      <c r="AA46" s="291">
        <f t="shared" si="2"/>
        <v>0</v>
      </c>
      <c r="AB46" s="292">
        <f t="shared" si="3"/>
        <v>0</v>
      </c>
      <c r="AC46" s="292">
        <f t="shared" si="4"/>
        <v>0</v>
      </c>
      <c r="AD46" s="292">
        <f t="shared" si="5"/>
        <v>0</v>
      </c>
      <c r="AE46" s="292">
        <f t="shared" si="6"/>
        <v>0</v>
      </c>
      <c r="AF46" s="292">
        <f t="shared" si="7"/>
        <v>0</v>
      </c>
    </row>
    <row r="47" spans="2:32" s="292" customFormat="1" ht="27.75" customHeight="1" x14ac:dyDescent="0.2">
      <c r="B47" s="279"/>
      <c r="C47" s="318">
        <v>44</v>
      </c>
      <c r="D47" s="323"/>
      <c r="E47" s="315"/>
      <c r="F47" s="315"/>
      <c r="G47" s="316"/>
      <c r="H47" s="317"/>
      <c r="I47" s="318" t="str">
        <f t="shared" si="9"/>
        <v/>
      </c>
      <c r="J47" s="319"/>
      <c r="K47" s="319"/>
      <c r="L47" s="320"/>
      <c r="M47" s="321">
        <v>0</v>
      </c>
      <c r="N47" s="287">
        <v>10</v>
      </c>
      <c r="O47" s="287">
        <v>20</v>
      </c>
      <c r="P47" s="287">
        <v>30</v>
      </c>
      <c r="Q47" s="287">
        <v>40</v>
      </c>
      <c r="R47" s="287">
        <v>50</v>
      </c>
      <c r="S47" s="287">
        <v>60</v>
      </c>
      <c r="T47" s="287">
        <v>70</v>
      </c>
      <c r="U47" s="287">
        <v>80</v>
      </c>
      <c r="V47" s="287">
        <v>90</v>
      </c>
      <c r="W47" s="287">
        <v>100</v>
      </c>
      <c r="X47" s="324"/>
      <c r="Y47" s="290" t="str">
        <f t="shared" si="8"/>
        <v/>
      </c>
      <c r="Z47" s="291">
        <f t="shared" si="1"/>
        <v>0</v>
      </c>
      <c r="AA47" s="291">
        <f t="shared" si="2"/>
        <v>0</v>
      </c>
      <c r="AB47" s="292">
        <f t="shared" si="3"/>
        <v>0</v>
      </c>
      <c r="AC47" s="292">
        <f t="shared" si="4"/>
        <v>0</v>
      </c>
      <c r="AD47" s="292">
        <f t="shared" si="5"/>
        <v>0</v>
      </c>
      <c r="AE47" s="292">
        <f t="shared" si="6"/>
        <v>0</v>
      </c>
      <c r="AF47" s="292">
        <f t="shared" si="7"/>
        <v>0</v>
      </c>
    </row>
    <row r="48" spans="2:32" s="292" customFormat="1" ht="27.75" customHeight="1" x14ac:dyDescent="0.2">
      <c r="B48" s="279"/>
      <c r="C48" s="318">
        <v>45</v>
      </c>
      <c r="D48" s="323"/>
      <c r="E48" s="315"/>
      <c r="F48" s="315"/>
      <c r="G48" s="316"/>
      <c r="H48" s="317"/>
      <c r="I48" s="318" t="str">
        <f t="shared" si="9"/>
        <v/>
      </c>
      <c r="J48" s="319"/>
      <c r="K48" s="319"/>
      <c r="L48" s="320"/>
      <c r="M48" s="321">
        <v>0</v>
      </c>
      <c r="N48" s="287">
        <v>10</v>
      </c>
      <c r="O48" s="287">
        <v>20</v>
      </c>
      <c r="P48" s="287">
        <v>30</v>
      </c>
      <c r="Q48" s="287">
        <v>40</v>
      </c>
      <c r="R48" s="287">
        <v>50</v>
      </c>
      <c r="S48" s="287">
        <v>60</v>
      </c>
      <c r="T48" s="287">
        <v>70</v>
      </c>
      <c r="U48" s="287">
        <v>80</v>
      </c>
      <c r="V48" s="287">
        <v>90</v>
      </c>
      <c r="W48" s="287">
        <v>100</v>
      </c>
      <c r="X48" s="324"/>
      <c r="Y48" s="290" t="str">
        <f t="shared" si="8"/>
        <v/>
      </c>
      <c r="Z48" s="291">
        <f t="shared" si="1"/>
        <v>0</v>
      </c>
      <c r="AA48" s="291">
        <f t="shared" si="2"/>
        <v>0</v>
      </c>
      <c r="AB48" s="292">
        <f t="shared" si="3"/>
        <v>0</v>
      </c>
      <c r="AC48" s="292">
        <f t="shared" si="4"/>
        <v>0</v>
      </c>
      <c r="AD48" s="292">
        <f t="shared" si="5"/>
        <v>0</v>
      </c>
      <c r="AE48" s="292">
        <f t="shared" si="6"/>
        <v>0</v>
      </c>
      <c r="AF48" s="292">
        <f t="shared" si="7"/>
        <v>0</v>
      </c>
    </row>
    <row r="49" spans="2:32" ht="28.35" customHeight="1" thickBot="1" x14ac:dyDescent="0.3">
      <c r="B49" s="325"/>
      <c r="C49" s="326">
        <v>46</v>
      </c>
      <c r="D49" s="327"/>
      <c r="E49" s="328"/>
      <c r="F49" s="329"/>
      <c r="G49" s="330"/>
      <c r="H49" s="331"/>
      <c r="I49" s="332" t="str">
        <f t="shared" si="9"/>
        <v/>
      </c>
      <c r="J49" s="333"/>
      <c r="K49" s="334"/>
      <c r="L49" s="335"/>
      <c r="M49" s="336">
        <v>0</v>
      </c>
      <c r="N49" s="337">
        <v>10</v>
      </c>
      <c r="O49" s="337">
        <v>20</v>
      </c>
      <c r="P49" s="337">
        <v>30</v>
      </c>
      <c r="Q49" s="337">
        <v>40</v>
      </c>
      <c r="R49" s="337">
        <v>50</v>
      </c>
      <c r="S49" s="337">
        <v>60</v>
      </c>
      <c r="T49" s="337">
        <v>70</v>
      </c>
      <c r="U49" s="337">
        <v>80</v>
      </c>
      <c r="V49" s="337">
        <v>90</v>
      </c>
      <c r="W49" s="337">
        <v>100</v>
      </c>
      <c r="X49" s="338"/>
      <c r="Y49" s="339" t="str">
        <f t="shared" si="8"/>
        <v/>
      </c>
      <c r="Z49" s="340">
        <f t="shared" si="1"/>
        <v>0</v>
      </c>
      <c r="AA49" s="340">
        <f t="shared" si="2"/>
        <v>0</v>
      </c>
      <c r="AB49" s="254">
        <f t="shared" si="3"/>
        <v>0</v>
      </c>
      <c r="AC49" s="254">
        <f t="shared" si="4"/>
        <v>0</v>
      </c>
      <c r="AD49" s="254">
        <f t="shared" si="5"/>
        <v>0</v>
      </c>
      <c r="AE49" s="254">
        <f t="shared" si="6"/>
        <v>0</v>
      </c>
      <c r="AF49" s="254">
        <f t="shared" si="7"/>
        <v>0</v>
      </c>
    </row>
    <row r="50" spans="2:32" s="341" customFormat="1" ht="23.1" customHeight="1" x14ac:dyDescent="0.2">
      <c r="C50" s="342">
        <f>SUM(AB6:AB49)</f>
        <v>0</v>
      </c>
      <c r="D50" s="343" t="s">
        <v>146</v>
      </c>
      <c r="G50" s="344"/>
      <c r="H50" s="345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AA50" s="347">
        <f>SUM(AA6:AA49)</f>
        <v>0</v>
      </c>
      <c r="AC50" s="341">
        <f>SUM(AC6:AC49)</f>
        <v>0</v>
      </c>
    </row>
    <row r="51" spans="2:32" s="341" customFormat="1" ht="23.1" customHeight="1" x14ac:dyDescent="0.2">
      <c r="C51" s="343">
        <f>C50-AC50</f>
        <v>0</v>
      </c>
      <c r="D51" s="343" t="s">
        <v>147</v>
      </c>
      <c r="G51" s="344"/>
      <c r="H51" s="345"/>
      <c r="N51" s="346"/>
      <c r="O51" s="346"/>
      <c r="P51" s="346"/>
      <c r="Q51" s="346"/>
      <c r="R51" s="346"/>
      <c r="S51" s="346"/>
      <c r="T51" s="346"/>
      <c r="U51" s="346"/>
      <c r="V51" s="346"/>
      <c r="W51" s="346"/>
    </row>
    <row r="52" spans="2:32" s="341" customFormat="1" ht="23.1" customHeight="1" x14ac:dyDescent="0.2">
      <c r="C52" s="343">
        <f>SUM(AD6:AD49)</f>
        <v>0</v>
      </c>
      <c r="D52" s="343" t="s">
        <v>148</v>
      </c>
      <c r="G52" s="344"/>
      <c r="H52" s="345"/>
      <c r="N52" s="346"/>
      <c r="O52" s="346"/>
      <c r="P52" s="346"/>
      <c r="Q52" s="346"/>
      <c r="R52" s="346"/>
      <c r="S52" s="346"/>
      <c r="T52" s="346"/>
      <c r="U52" s="346"/>
      <c r="V52" s="346"/>
      <c r="W52" s="346"/>
    </row>
    <row r="53" spans="2:32" s="341" customFormat="1" ht="23.1" customHeight="1" x14ac:dyDescent="0.2">
      <c r="C53" s="343">
        <f>AA50</f>
        <v>0</v>
      </c>
      <c r="D53" s="343" t="s">
        <v>149</v>
      </c>
      <c r="G53" s="344"/>
      <c r="H53" s="345"/>
      <c r="N53" s="346"/>
      <c r="O53" s="346"/>
      <c r="P53" s="346"/>
      <c r="Q53" s="346"/>
      <c r="R53" s="346"/>
      <c r="S53" s="346"/>
      <c r="T53" s="346"/>
      <c r="U53" s="346"/>
      <c r="V53" s="346"/>
      <c r="W53" s="346"/>
    </row>
    <row r="54" spans="2:32" x14ac:dyDescent="0.25">
      <c r="H54" s="348"/>
    </row>
    <row r="55" spans="2:32" x14ac:dyDescent="0.25">
      <c r="H55" s="348"/>
    </row>
    <row r="56" spans="2:32" x14ac:dyDescent="0.25">
      <c r="H56" s="348"/>
    </row>
    <row r="57" spans="2:32" x14ac:dyDescent="0.25">
      <c r="H57" s="348"/>
    </row>
    <row r="58" spans="2:32" x14ac:dyDescent="0.25">
      <c r="H58" s="348"/>
    </row>
    <row r="59" spans="2:32" x14ac:dyDescent="0.25">
      <c r="H59" s="348"/>
    </row>
    <row r="60" spans="2:32" x14ac:dyDescent="0.25">
      <c r="H60" s="348"/>
    </row>
    <row r="61" spans="2:32" x14ac:dyDescent="0.25">
      <c r="H61" s="348"/>
    </row>
    <row r="62" spans="2:32" x14ac:dyDescent="0.25">
      <c r="H62" s="348"/>
    </row>
    <row r="63" spans="2:32" x14ac:dyDescent="0.25">
      <c r="H63" s="348"/>
    </row>
    <row r="64" spans="2:32" x14ac:dyDescent="0.25">
      <c r="H64" s="348"/>
    </row>
    <row r="65" spans="8:8" x14ac:dyDescent="0.25">
      <c r="H65" s="348"/>
    </row>
    <row r="66" spans="8:8" x14ac:dyDescent="0.25">
      <c r="H66" s="348"/>
    </row>
    <row r="67" spans="8:8" x14ac:dyDescent="0.25">
      <c r="H67" s="348"/>
    </row>
    <row r="68" spans="8:8" x14ac:dyDescent="0.25">
      <c r="H68" s="348"/>
    </row>
    <row r="69" spans="8:8" x14ac:dyDescent="0.25">
      <c r="H69" s="348"/>
    </row>
    <row r="70" spans="8:8" x14ac:dyDescent="0.25">
      <c r="H70" s="348"/>
    </row>
    <row r="71" spans="8:8" x14ac:dyDescent="0.25">
      <c r="H71" s="348"/>
    </row>
    <row r="72" spans="8:8" x14ac:dyDescent="0.25">
      <c r="H72" s="348"/>
    </row>
    <row r="73" spans="8:8" x14ac:dyDescent="0.25">
      <c r="H73" s="348"/>
    </row>
    <row r="74" spans="8:8" x14ac:dyDescent="0.25">
      <c r="H74" s="348"/>
    </row>
    <row r="75" spans="8:8" x14ac:dyDescent="0.25">
      <c r="H75" s="348"/>
    </row>
    <row r="76" spans="8:8" x14ac:dyDescent="0.25">
      <c r="H76" s="348"/>
    </row>
    <row r="77" spans="8:8" x14ac:dyDescent="0.25">
      <c r="H77" s="348"/>
    </row>
    <row r="78" spans="8:8" x14ac:dyDescent="0.25">
      <c r="H78" s="348"/>
    </row>
    <row r="79" spans="8:8" x14ac:dyDescent="0.25">
      <c r="H79" s="348"/>
    </row>
    <row r="80" spans="8:8" x14ac:dyDescent="0.25">
      <c r="H80" s="348"/>
    </row>
    <row r="81" spans="8:8" x14ac:dyDescent="0.25">
      <c r="H81" s="348"/>
    </row>
    <row r="82" spans="8:8" x14ac:dyDescent="0.25">
      <c r="H82" s="348"/>
    </row>
    <row r="83" spans="8:8" x14ac:dyDescent="0.25">
      <c r="H83" s="348"/>
    </row>
    <row r="84" spans="8:8" x14ac:dyDescent="0.25">
      <c r="H84" s="348"/>
    </row>
    <row r="85" spans="8:8" x14ac:dyDescent="0.25">
      <c r="H85" s="348"/>
    </row>
    <row r="86" spans="8:8" x14ac:dyDescent="0.25">
      <c r="H86" s="348"/>
    </row>
    <row r="87" spans="8:8" x14ac:dyDescent="0.25">
      <c r="H87" s="348"/>
    </row>
    <row r="88" spans="8:8" x14ac:dyDescent="0.25">
      <c r="H88" s="348"/>
    </row>
    <row r="89" spans="8:8" x14ac:dyDescent="0.25">
      <c r="H89" s="348"/>
    </row>
    <row r="90" spans="8:8" x14ac:dyDescent="0.25">
      <c r="H90" s="348"/>
    </row>
    <row r="91" spans="8:8" x14ac:dyDescent="0.25">
      <c r="H91" s="348"/>
    </row>
    <row r="92" spans="8:8" x14ac:dyDescent="0.25">
      <c r="H92" s="348"/>
    </row>
    <row r="93" spans="8:8" x14ac:dyDescent="0.25">
      <c r="H93" s="348"/>
    </row>
    <row r="94" spans="8:8" x14ac:dyDescent="0.25">
      <c r="H94" s="348"/>
    </row>
    <row r="95" spans="8:8" x14ac:dyDescent="0.25">
      <c r="H95" s="348"/>
    </row>
    <row r="96" spans="8:8" x14ac:dyDescent="0.25">
      <c r="H96" s="348"/>
    </row>
    <row r="97" spans="8:8" x14ac:dyDescent="0.25">
      <c r="H97" s="348"/>
    </row>
    <row r="98" spans="8:8" x14ac:dyDescent="0.25">
      <c r="H98" s="348"/>
    </row>
    <row r="99" spans="8:8" x14ac:dyDescent="0.25">
      <c r="H99" s="348"/>
    </row>
    <row r="100" spans="8:8" x14ac:dyDescent="0.25">
      <c r="H100" s="348"/>
    </row>
    <row r="101" spans="8:8" x14ac:dyDescent="0.25">
      <c r="H101" s="348"/>
    </row>
    <row r="102" spans="8:8" x14ac:dyDescent="0.25">
      <c r="H102" s="348"/>
    </row>
    <row r="103" spans="8:8" x14ac:dyDescent="0.25">
      <c r="H103" s="348"/>
    </row>
    <row r="104" spans="8:8" x14ac:dyDescent="0.25">
      <c r="H104" s="348"/>
    </row>
    <row r="105" spans="8:8" x14ac:dyDescent="0.25">
      <c r="H105" s="348"/>
    </row>
    <row r="106" spans="8:8" x14ac:dyDescent="0.25">
      <c r="H106" s="348"/>
    </row>
    <row r="107" spans="8:8" x14ac:dyDescent="0.25">
      <c r="H107" s="348"/>
    </row>
    <row r="108" spans="8:8" x14ac:dyDescent="0.25">
      <c r="H108" s="348"/>
    </row>
    <row r="109" spans="8:8" x14ac:dyDescent="0.25">
      <c r="H109" s="348"/>
    </row>
    <row r="110" spans="8:8" x14ac:dyDescent="0.25">
      <c r="H110" s="348"/>
    </row>
    <row r="111" spans="8:8" x14ac:dyDescent="0.25">
      <c r="H111" s="348"/>
    </row>
    <row r="112" spans="8:8" x14ac:dyDescent="0.25">
      <c r="H112" s="348"/>
    </row>
    <row r="113" spans="8:8" x14ac:dyDescent="0.25">
      <c r="H113" s="348"/>
    </row>
    <row r="114" spans="8:8" x14ac:dyDescent="0.25">
      <c r="H114" s="348"/>
    </row>
    <row r="115" spans="8:8" x14ac:dyDescent="0.25">
      <c r="H115" s="348"/>
    </row>
    <row r="116" spans="8:8" x14ac:dyDescent="0.25">
      <c r="H116" s="348"/>
    </row>
    <row r="117" spans="8:8" x14ac:dyDescent="0.25">
      <c r="H117" s="348"/>
    </row>
    <row r="118" spans="8:8" x14ac:dyDescent="0.25">
      <c r="H118" s="348"/>
    </row>
    <row r="119" spans="8:8" x14ac:dyDescent="0.25">
      <c r="H119" s="348"/>
    </row>
    <row r="120" spans="8:8" x14ac:dyDescent="0.25">
      <c r="H120" s="348"/>
    </row>
    <row r="121" spans="8:8" x14ac:dyDescent="0.25">
      <c r="H121" s="348"/>
    </row>
    <row r="122" spans="8:8" x14ac:dyDescent="0.25">
      <c r="H122" s="348"/>
    </row>
    <row r="123" spans="8:8" x14ac:dyDescent="0.25">
      <c r="H123" s="348"/>
    </row>
    <row r="124" spans="8:8" x14ac:dyDescent="0.25">
      <c r="H124" s="348"/>
    </row>
    <row r="125" spans="8:8" x14ac:dyDescent="0.25">
      <c r="H125" s="348"/>
    </row>
    <row r="126" spans="8:8" x14ac:dyDescent="0.25">
      <c r="H126" s="348"/>
    </row>
    <row r="127" spans="8:8" x14ac:dyDescent="0.25">
      <c r="H127" s="348"/>
    </row>
    <row r="128" spans="8:8" x14ac:dyDescent="0.25">
      <c r="H128" s="348"/>
    </row>
    <row r="129" spans="8:8" x14ac:dyDescent="0.25">
      <c r="H129" s="348"/>
    </row>
    <row r="130" spans="8:8" x14ac:dyDescent="0.25">
      <c r="H130" s="348"/>
    </row>
    <row r="131" spans="8:8" x14ac:dyDescent="0.25">
      <c r="H131" s="348"/>
    </row>
    <row r="132" spans="8:8" x14ac:dyDescent="0.25">
      <c r="H132" s="348"/>
    </row>
    <row r="133" spans="8:8" x14ac:dyDescent="0.25">
      <c r="H133" s="348"/>
    </row>
    <row r="134" spans="8:8" x14ac:dyDescent="0.25">
      <c r="H134" s="348"/>
    </row>
    <row r="135" spans="8:8" x14ac:dyDescent="0.25">
      <c r="H135" s="348"/>
    </row>
    <row r="136" spans="8:8" x14ac:dyDescent="0.25">
      <c r="H136" s="348"/>
    </row>
    <row r="137" spans="8:8" x14ac:dyDescent="0.25">
      <c r="H137" s="348"/>
    </row>
    <row r="138" spans="8:8" x14ac:dyDescent="0.25">
      <c r="H138" s="348"/>
    </row>
    <row r="139" spans="8:8" x14ac:dyDescent="0.25">
      <c r="H139" s="348"/>
    </row>
    <row r="140" spans="8:8" x14ac:dyDescent="0.25">
      <c r="H140" s="348"/>
    </row>
    <row r="141" spans="8:8" x14ac:dyDescent="0.25">
      <c r="H141" s="348"/>
    </row>
    <row r="142" spans="8:8" x14ac:dyDescent="0.25">
      <c r="H142" s="348"/>
    </row>
    <row r="143" spans="8:8" x14ac:dyDescent="0.25">
      <c r="H143" s="348"/>
    </row>
    <row r="144" spans="8:8" x14ac:dyDescent="0.25">
      <c r="H144" s="348"/>
    </row>
    <row r="145" spans="8:8" x14ac:dyDescent="0.25">
      <c r="H145" s="348"/>
    </row>
    <row r="146" spans="8:8" x14ac:dyDescent="0.25">
      <c r="H146" s="348"/>
    </row>
    <row r="147" spans="8:8" x14ac:dyDescent="0.25">
      <c r="H147" s="348"/>
    </row>
    <row r="148" spans="8:8" x14ac:dyDescent="0.25">
      <c r="H148" s="348"/>
    </row>
    <row r="149" spans="8:8" x14ac:dyDescent="0.25">
      <c r="H149" s="348"/>
    </row>
    <row r="150" spans="8:8" x14ac:dyDescent="0.25">
      <c r="H150" s="348"/>
    </row>
    <row r="151" spans="8:8" x14ac:dyDescent="0.25">
      <c r="H151" s="348"/>
    </row>
    <row r="152" spans="8:8" x14ac:dyDescent="0.25">
      <c r="H152" s="348"/>
    </row>
    <row r="153" spans="8:8" x14ac:dyDescent="0.25">
      <c r="H153" s="348"/>
    </row>
    <row r="154" spans="8:8" x14ac:dyDescent="0.25">
      <c r="H154" s="348"/>
    </row>
    <row r="155" spans="8:8" x14ac:dyDescent="0.25">
      <c r="H155" s="348"/>
    </row>
    <row r="156" spans="8:8" x14ac:dyDescent="0.25">
      <c r="H156" s="348"/>
    </row>
    <row r="157" spans="8:8" x14ac:dyDescent="0.25">
      <c r="H157" s="348"/>
    </row>
    <row r="158" spans="8:8" x14ac:dyDescent="0.25">
      <c r="H158" s="348"/>
    </row>
    <row r="159" spans="8:8" x14ac:dyDescent="0.25">
      <c r="H159" s="348"/>
    </row>
    <row r="160" spans="8:8" x14ac:dyDescent="0.25">
      <c r="H160" s="348"/>
    </row>
    <row r="161" spans="8:8" x14ac:dyDescent="0.25">
      <c r="H161" s="348"/>
    </row>
    <row r="162" spans="8:8" x14ac:dyDescent="0.25">
      <c r="H162" s="348"/>
    </row>
    <row r="163" spans="8:8" x14ac:dyDescent="0.25">
      <c r="H163" s="348"/>
    </row>
    <row r="164" spans="8:8" x14ac:dyDescent="0.25">
      <c r="H164" s="348"/>
    </row>
    <row r="165" spans="8:8" x14ac:dyDescent="0.25">
      <c r="H165" s="348"/>
    </row>
    <row r="166" spans="8:8" x14ac:dyDescent="0.25">
      <c r="H166" s="348"/>
    </row>
    <row r="167" spans="8:8" x14ac:dyDescent="0.25">
      <c r="H167" s="348"/>
    </row>
    <row r="168" spans="8:8" x14ac:dyDescent="0.25">
      <c r="H168" s="348"/>
    </row>
    <row r="169" spans="8:8" x14ac:dyDescent="0.25">
      <c r="H169" s="348"/>
    </row>
    <row r="170" spans="8:8" x14ac:dyDescent="0.25">
      <c r="H170" s="348"/>
    </row>
    <row r="171" spans="8:8" x14ac:dyDescent="0.25">
      <c r="H171" s="348"/>
    </row>
    <row r="172" spans="8:8" x14ac:dyDescent="0.25">
      <c r="H172" s="348"/>
    </row>
    <row r="173" spans="8:8" x14ac:dyDescent="0.25">
      <c r="H173" s="348"/>
    </row>
    <row r="174" spans="8:8" x14ac:dyDescent="0.25">
      <c r="H174" s="348"/>
    </row>
    <row r="175" spans="8:8" x14ac:dyDescent="0.25">
      <c r="H175" s="348"/>
    </row>
    <row r="176" spans="8:8" x14ac:dyDescent="0.25">
      <c r="H176" s="348"/>
    </row>
    <row r="177" spans="8:8" x14ac:dyDescent="0.25">
      <c r="H177" s="348"/>
    </row>
    <row r="178" spans="8:8" x14ac:dyDescent="0.25">
      <c r="H178" s="348"/>
    </row>
    <row r="179" spans="8:8" x14ac:dyDescent="0.25">
      <c r="H179" s="348"/>
    </row>
    <row r="180" spans="8:8" x14ac:dyDescent="0.25">
      <c r="H180" s="348"/>
    </row>
    <row r="181" spans="8:8" x14ac:dyDescent="0.25">
      <c r="H181" s="348"/>
    </row>
    <row r="182" spans="8:8" x14ac:dyDescent="0.25">
      <c r="H182" s="348"/>
    </row>
    <row r="183" spans="8:8" x14ac:dyDescent="0.25">
      <c r="H183" s="348"/>
    </row>
    <row r="184" spans="8:8" x14ac:dyDescent="0.25">
      <c r="H184" s="348"/>
    </row>
    <row r="185" spans="8:8" x14ac:dyDescent="0.25">
      <c r="H185" s="348"/>
    </row>
    <row r="186" spans="8:8" x14ac:dyDescent="0.25">
      <c r="H186" s="348"/>
    </row>
    <row r="187" spans="8:8" x14ac:dyDescent="0.25">
      <c r="H187" s="348"/>
    </row>
    <row r="188" spans="8:8" x14ac:dyDescent="0.25">
      <c r="H188" s="348"/>
    </row>
    <row r="189" spans="8:8" x14ac:dyDescent="0.25">
      <c r="H189" s="348"/>
    </row>
    <row r="190" spans="8:8" x14ac:dyDescent="0.25">
      <c r="H190" s="348"/>
    </row>
    <row r="191" spans="8:8" x14ac:dyDescent="0.25">
      <c r="H191" s="348"/>
    </row>
    <row r="192" spans="8:8" x14ac:dyDescent="0.25">
      <c r="H192" s="348"/>
    </row>
    <row r="193" spans="8:8" x14ac:dyDescent="0.25">
      <c r="H193" s="348"/>
    </row>
    <row r="194" spans="8:8" x14ac:dyDescent="0.25">
      <c r="H194" s="348"/>
    </row>
    <row r="195" spans="8:8" x14ac:dyDescent="0.25">
      <c r="H195" s="348"/>
    </row>
    <row r="196" spans="8:8" x14ac:dyDescent="0.25">
      <c r="H196" s="348"/>
    </row>
    <row r="197" spans="8:8" x14ac:dyDescent="0.25">
      <c r="H197" s="348"/>
    </row>
    <row r="198" spans="8:8" x14ac:dyDescent="0.25">
      <c r="H198" s="348"/>
    </row>
    <row r="199" spans="8:8" x14ac:dyDescent="0.25">
      <c r="H199" s="348"/>
    </row>
    <row r="200" spans="8:8" x14ac:dyDescent="0.25">
      <c r="H200" s="348"/>
    </row>
    <row r="201" spans="8:8" x14ac:dyDescent="0.25">
      <c r="H201" s="348"/>
    </row>
    <row r="202" spans="8:8" x14ac:dyDescent="0.25">
      <c r="H202" s="348"/>
    </row>
    <row r="203" spans="8:8" x14ac:dyDescent="0.25">
      <c r="H203" s="348"/>
    </row>
    <row r="204" spans="8:8" x14ac:dyDescent="0.25">
      <c r="H204" s="348"/>
    </row>
    <row r="205" spans="8:8" x14ac:dyDescent="0.25">
      <c r="H205" s="348"/>
    </row>
    <row r="206" spans="8:8" x14ac:dyDescent="0.25">
      <c r="H206" s="348"/>
    </row>
    <row r="207" spans="8:8" x14ac:dyDescent="0.25">
      <c r="H207" s="348"/>
    </row>
    <row r="208" spans="8:8" x14ac:dyDescent="0.25">
      <c r="H208" s="348"/>
    </row>
    <row r="209" spans="8:8" x14ac:dyDescent="0.25">
      <c r="H209" s="348"/>
    </row>
    <row r="210" spans="8:8" x14ac:dyDescent="0.25">
      <c r="H210" s="348"/>
    </row>
    <row r="211" spans="8:8" x14ac:dyDescent="0.25">
      <c r="H211" s="348"/>
    </row>
    <row r="212" spans="8:8" x14ac:dyDescent="0.25">
      <c r="H212" s="348"/>
    </row>
    <row r="213" spans="8:8" x14ac:dyDescent="0.25">
      <c r="H213" s="348"/>
    </row>
    <row r="214" spans="8:8" x14ac:dyDescent="0.25">
      <c r="H214" s="348"/>
    </row>
    <row r="215" spans="8:8" x14ac:dyDescent="0.25">
      <c r="H215" s="348"/>
    </row>
    <row r="216" spans="8:8" x14ac:dyDescent="0.25">
      <c r="H216" s="348"/>
    </row>
    <row r="217" spans="8:8" x14ac:dyDescent="0.25">
      <c r="H217" s="348"/>
    </row>
    <row r="218" spans="8:8" x14ac:dyDescent="0.25">
      <c r="H218" s="348"/>
    </row>
    <row r="219" spans="8:8" x14ac:dyDescent="0.25">
      <c r="H219" s="348"/>
    </row>
    <row r="220" spans="8:8" x14ac:dyDescent="0.25">
      <c r="H220" s="348"/>
    </row>
    <row r="221" spans="8:8" x14ac:dyDescent="0.25">
      <c r="H221" s="348"/>
    </row>
    <row r="222" spans="8:8" x14ac:dyDescent="0.25">
      <c r="H222" s="348"/>
    </row>
    <row r="223" spans="8:8" x14ac:dyDescent="0.25">
      <c r="H223" s="348"/>
    </row>
    <row r="224" spans="8:8" x14ac:dyDescent="0.25">
      <c r="H224" s="348"/>
    </row>
    <row r="225" spans="8:8" x14ac:dyDescent="0.25">
      <c r="H225" s="348"/>
    </row>
    <row r="226" spans="8:8" x14ac:dyDescent="0.25">
      <c r="H226" s="348"/>
    </row>
    <row r="227" spans="8:8" x14ac:dyDescent="0.25">
      <c r="H227" s="348"/>
    </row>
    <row r="228" spans="8:8" x14ac:dyDescent="0.25">
      <c r="H228" s="348"/>
    </row>
    <row r="229" spans="8:8" x14ac:dyDescent="0.25">
      <c r="H229" s="348"/>
    </row>
    <row r="230" spans="8:8" x14ac:dyDescent="0.25">
      <c r="H230" s="348"/>
    </row>
    <row r="231" spans="8:8" x14ac:dyDescent="0.25">
      <c r="H231" s="348"/>
    </row>
    <row r="232" spans="8:8" x14ac:dyDescent="0.25">
      <c r="H232" s="348"/>
    </row>
    <row r="233" spans="8:8" x14ac:dyDescent="0.25">
      <c r="H233" s="348"/>
    </row>
    <row r="234" spans="8:8" x14ac:dyDescent="0.25">
      <c r="H234" s="348"/>
    </row>
    <row r="235" spans="8:8" x14ac:dyDescent="0.25">
      <c r="H235" s="348"/>
    </row>
    <row r="236" spans="8:8" x14ac:dyDescent="0.25">
      <c r="H236" s="348"/>
    </row>
    <row r="237" spans="8:8" x14ac:dyDescent="0.25">
      <c r="H237" s="348"/>
    </row>
    <row r="238" spans="8:8" x14ac:dyDescent="0.25">
      <c r="H238" s="348"/>
    </row>
    <row r="239" spans="8:8" x14ac:dyDescent="0.25">
      <c r="H239" s="348"/>
    </row>
    <row r="240" spans="8:8" x14ac:dyDescent="0.25">
      <c r="H240" s="348"/>
    </row>
    <row r="241" spans="8:8" x14ac:dyDescent="0.25">
      <c r="H241" s="348"/>
    </row>
    <row r="242" spans="8:8" x14ac:dyDescent="0.25">
      <c r="H242" s="348"/>
    </row>
    <row r="243" spans="8:8" x14ac:dyDescent="0.25">
      <c r="H243" s="348"/>
    </row>
    <row r="244" spans="8:8" x14ac:dyDescent="0.25">
      <c r="H244" s="348"/>
    </row>
    <row r="245" spans="8:8" x14ac:dyDescent="0.25">
      <c r="H245" s="348"/>
    </row>
    <row r="246" spans="8:8" x14ac:dyDescent="0.25">
      <c r="H246" s="348"/>
    </row>
    <row r="247" spans="8:8" x14ac:dyDescent="0.25">
      <c r="H247" s="348"/>
    </row>
    <row r="248" spans="8:8" x14ac:dyDescent="0.25">
      <c r="H248" s="348"/>
    </row>
    <row r="249" spans="8:8" x14ac:dyDescent="0.25">
      <c r="H249" s="348"/>
    </row>
    <row r="250" spans="8:8" x14ac:dyDescent="0.25">
      <c r="H250" s="348"/>
    </row>
    <row r="251" spans="8:8" x14ac:dyDescent="0.25">
      <c r="H251" s="348"/>
    </row>
    <row r="252" spans="8:8" x14ac:dyDescent="0.25">
      <c r="H252" s="348"/>
    </row>
    <row r="253" spans="8:8" x14ac:dyDescent="0.25">
      <c r="H253" s="348"/>
    </row>
    <row r="254" spans="8:8" x14ac:dyDescent="0.25">
      <c r="H254" s="348"/>
    </row>
    <row r="255" spans="8:8" x14ac:dyDescent="0.25">
      <c r="H255" s="348"/>
    </row>
    <row r="256" spans="8:8" x14ac:dyDescent="0.25">
      <c r="H256" s="348"/>
    </row>
    <row r="257" spans="8:8" x14ac:dyDescent="0.25">
      <c r="H257" s="348"/>
    </row>
    <row r="258" spans="8:8" x14ac:dyDescent="0.25">
      <c r="H258" s="348"/>
    </row>
    <row r="259" spans="8:8" x14ac:dyDescent="0.25">
      <c r="H259" s="348"/>
    </row>
    <row r="260" spans="8:8" x14ac:dyDescent="0.25">
      <c r="H260" s="348"/>
    </row>
    <row r="261" spans="8:8" x14ac:dyDescent="0.25">
      <c r="H261" s="348"/>
    </row>
    <row r="262" spans="8:8" x14ac:dyDescent="0.25">
      <c r="H262" s="348"/>
    </row>
    <row r="263" spans="8:8" x14ac:dyDescent="0.25">
      <c r="H263" s="348"/>
    </row>
    <row r="264" spans="8:8" x14ac:dyDescent="0.25">
      <c r="H264" s="348"/>
    </row>
    <row r="265" spans="8:8" x14ac:dyDescent="0.25">
      <c r="H265" s="348"/>
    </row>
    <row r="266" spans="8:8" x14ac:dyDescent="0.25">
      <c r="H266" s="348"/>
    </row>
    <row r="267" spans="8:8" x14ac:dyDescent="0.25">
      <c r="H267" s="348"/>
    </row>
    <row r="268" spans="8:8" x14ac:dyDescent="0.25">
      <c r="H268" s="348"/>
    </row>
    <row r="269" spans="8:8" x14ac:dyDescent="0.25">
      <c r="H269" s="348"/>
    </row>
    <row r="270" spans="8:8" x14ac:dyDescent="0.25">
      <c r="H270" s="348"/>
    </row>
    <row r="271" spans="8:8" x14ac:dyDescent="0.25">
      <c r="H271" s="348"/>
    </row>
    <row r="272" spans="8:8" x14ac:dyDescent="0.25">
      <c r="H272" s="348"/>
    </row>
    <row r="273" spans="8:8" x14ac:dyDescent="0.25">
      <c r="H273" s="348"/>
    </row>
    <row r="274" spans="8:8" x14ac:dyDescent="0.25">
      <c r="H274" s="348"/>
    </row>
    <row r="275" spans="8:8" x14ac:dyDescent="0.25">
      <c r="H275" s="348"/>
    </row>
    <row r="276" spans="8:8" x14ac:dyDescent="0.25">
      <c r="H276" s="348"/>
    </row>
    <row r="277" spans="8:8" x14ac:dyDescent="0.25">
      <c r="H277" s="348"/>
    </row>
    <row r="278" spans="8:8" x14ac:dyDescent="0.25">
      <c r="H278" s="348"/>
    </row>
    <row r="279" spans="8:8" x14ac:dyDescent="0.25">
      <c r="H279" s="348"/>
    </row>
    <row r="280" spans="8:8" x14ac:dyDescent="0.25">
      <c r="H280" s="348"/>
    </row>
    <row r="281" spans="8:8" x14ac:dyDescent="0.25">
      <c r="H281" s="348"/>
    </row>
    <row r="282" spans="8:8" x14ac:dyDescent="0.25">
      <c r="H282" s="348"/>
    </row>
    <row r="283" spans="8:8" x14ac:dyDescent="0.25">
      <c r="H283" s="348"/>
    </row>
    <row r="284" spans="8:8" x14ac:dyDescent="0.25">
      <c r="H284" s="348"/>
    </row>
    <row r="285" spans="8:8" x14ac:dyDescent="0.25">
      <c r="H285" s="348"/>
    </row>
    <row r="286" spans="8:8" x14ac:dyDescent="0.25">
      <c r="H286" s="348"/>
    </row>
    <row r="287" spans="8:8" x14ac:dyDescent="0.25">
      <c r="H287" s="348"/>
    </row>
    <row r="288" spans="8:8" x14ac:dyDescent="0.25">
      <c r="H288" s="348"/>
    </row>
    <row r="289" spans="8:8" x14ac:dyDescent="0.25">
      <c r="H289" s="348"/>
    </row>
    <row r="290" spans="8:8" x14ac:dyDescent="0.25">
      <c r="H290" s="348"/>
    </row>
    <row r="291" spans="8:8" x14ac:dyDescent="0.25">
      <c r="H291" s="348"/>
    </row>
    <row r="292" spans="8:8" x14ac:dyDescent="0.25">
      <c r="H292" s="348"/>
    </row>
    <row r="293" spans="8:8" x14ac:dyDescent="0.25">
      <c r="H293" s="348"/>
    </row>
    <row r="294" spans="8:8" x14ac:dyDescent="0.25">
      <c r="H294" s="348"/>
    </row>
    <row r="295" spans="8:8" x14ac:dyDescent="0.25">
      <c r="H295" s="348"/>
    </row>
    <row r="296" spans="8:8" x14ac:dyDescent="0.25">
      <c r="H296" s="348"/>
    </row>
    <row r="297" spans="8:8" x14ac:dyDescent="0.25">
      <c r="H297" s="348"/>
    </row>
    <row r="298" spans="8:8" x14ac:dyDescent="0.25">
      <c r="H298" s="348"/>
    </row>
    <row r="299" spans="8:8" x14ac:dyDescent="0.25">
      <c r="H299" s="348"/>
    </row>
    <row r="300" spans="8:8" x14ac:dyDescent="0.25">
      <c r="H300" s="348"/>
    </row>
    <row r="301" spans="8:8" x14ac:dyDescent="0.25">
      <c r="H301" s="348"/>
    </row>
    <row r="302" spans="8:8" x14ac:dyDescent="0.25">
      <c r="H302" s="348"/>
    </row>
    <row r="303" spans="8:8" x14ac:dyDescent="0.25">
      <c r="H303" s="348"/>
    </row>
    <row r="304" spans="8:8" x14ac:dyDescent="0.25">
      <c r="H304" s="348"/>
    </row>
    <row r="305" spans="8:8" x14ac:dyDescent="0.25">
      <c r="H305" s="348"/>
    </row>
    <row r="306" spans="8:8" x14ac:dyDescent="0.25">
      <c r="H306" s="348"/>
    </row>
    <row r="307" spans="8:8" x14ac:dyDescent="0.25">
      <c r="H307" s="348"/>
    </row>
    <row r="308" spans="8:8" x14ac:dyDescent="0.25">
      <c r="H308" s="348"/>
    </row>
    <row r="309" spans="8:8" x14ac:dyDescent="0.25">
      <c r="H309" s="348"/>
    </row>
    <row r="310" spans="8:8" x14ac:dyDescent="0.25">
      <c r="H310" s="348"/>
    </row>
    <row r="311" spans="8:8" x14ac:dyDescent="0.25">
      <c r="H311" s="348"/>
    </row>
    <row r="312" spans="8:8" x14ac:dyDescent="0.25">
      <c r="H312" s="348"/>
    </row>
    <row r="313" spans="8:8" x14ac:dyDescent="0.25">
      <c r="H313" s="348"/>
    </row>
    <row r="314" spans="8:8" x14ac:dyDescent="0.25">
      <c r="H314" s="348"/>
    </row>
    <row r="315" spans="8:8" x14ac:dyDescent="0.25">
      <c r="H315" s="348"/>
    </row>
    <row r="316" spans="8:8" x14ac:dyDescent="0.25">
      <c r="H316" s="348"/>
    </row>
    <row r="317" spans="8:8" x14ac:dyDescent="0.25">
      <c r="H317" s="348"/>
    </row>
    <row r="318" spans="8:8" x14ac:dyDescent="0.25">
      <c r="H318" s="348"/>
    </row>
    <row r="319" spans="8:8" x14ac:dyDescent="0.25">
      <c r="H319" s="348"/>
    </row>
    <row r="320" spans="8:8" x14ac:dyDescent="0.25">
      <c r="H320" s="348"/>
    </row>
    <row r="321" spans="8:8" x14ac:dyDescent="0.25">
      <c r="H321" s="348"/>
    </row>
    <row r="322" spans="8:8" x14ac:dyDescent="0.25">
      <c r="H322" s="348"/>
    </row>
    <row r="323" spans="8:8" x14ac:dyDescent="0.25">
      <c r="H323" s="348"/>
    </row>
    <row r="324" spans="8:8" x14ac:dyDescent="0.25">
      <c r="H324" s="348"/>
    </row>
    <row r="325" spans="8:8" x14ac:dyDescent="0.25">
      <c r="H325" s="348"/>
    </row>
    <row r="326" spans="8:8" x14ac:dyDescent="0.25">
      <c r="H326" s="348"/>
    </row>
    <row r="327" spans="8:8" x14ac:dyDescent="0.25">
      <c r="H327" s="348"/>
    </row>
    <row r="328" spans="8:8" x14ac:dyDescent="0.25">
      <c r="H328" s="348"/>
    </row>
    <row r="329" spans="8:8" x14ac:dyDescent="0.25">
      <c r="H329" s="348"/>
    </row>
    <row r="330" spans="8:8" x14ac:dyDescent="0.25">
      <c r="H330" s="348"/>
    </row>
    <row r="331" spans="8:8" x14ac:dyDescent="0.25">
      <c r="H331" s="348"/>
    </row>
    <row r="332" spans="8:8" x14ac:dyDescent="0.25">
      <c r="H332" s="348"/>
    </row>
    <row r="333" spans="8:8" x14ac:dyDescent="0.25">
      <c r="H333" s="348"/>
    </row>
    <row r="334" spans="8:8" x14ac:dyDescent="0.25">
      <c r="H334" s="348"/>
    </row>
    <row r="335" spans="8:8" x14ac:dyDescent="0.25">
      <c r="H335" s="348"/>
    </row>
    <row r="336" spans="8:8" x14ac:dyDescent="0.25">
      <c r="H336" s="348"/>
    </row>
    <row r="337" spans="8:8" x14ac:dyDescent="0.25">
      <c r="H337" s="348"/>
    </row>
    <row r="338" spans="8:8" x14ac:dyDescent="0.25">
      <c r="H338" s="348"/>
    </row>
    <row r="339" spans="8:8" x14ac:dyDescent="0.25">
      <c r="H339" s="348"/>
    </row>
    <row r="340" spans="8:8" x14ac:dyDescent="0.25">
      <c r="H340" s="348"/>
    </row>
    <row r="341" spans="8:8" x14ac:dyDescent="0.25">
      <c r="H341" s="348"/>
    </row>
    <row r="342" spans="8:8" x14ac:dyDescent="0.25">
      <c r="H342" s="348"/>
    </row>
    <row r="343" spans="8:8" x14ac:dyDescent="0.25">
      <c r="H343" s="348"/>
    </row>
    <row r="344" spans="8:8" x14ac:dyDescent="0.25">
      <c r="H344" s="348"/>
    </row>
    <row r="345" spans="8:8" x14ac:dyDescent="0.25">
      <c r="H345" s="348"/>
    </row>
    <row r="346" spans="8:8" x14ac:dyDescent="0.25">
      <c r="H346" s="348"/>
    </row>
    <row r="347" spans="8:8" x14ac:dyDescent="0.25">
      <c r="H347" s="348"/>
    </row>
    <row r="348" spans="8:8" x14ac:dyDescent="0.25">
      <c r="H348" s="348"/>
    </row>
    <row r="349" spans="8:8" x14ac:dyDescent="0.25">
      <c r="H349" s="348"/>
    </row>
    <row r="350" spans="8:8" x14ac:dyDescent="0.25">
      <c r="H350" s="348"/>
    </row>
    <row r="351" spans="8:8" x14ac:dyDescent="0.25">
      <c r="H351" s="348"/>
    </row>
    <row r="352" spans="8:8" x14ac:dyDescent="0.25">
      <c r="H352" s="348"/>
    </row>
    <row r="353" spans="8:8" x14ac:dyDescent="0.25">
      <c r="H353" s="348"/>
    </row>
    <row r="354" spans="8:8" x14ac:dyDescent="0.25">
      <c r="H354" s="348"/>
    </row>
    <row r="355" spans="8:8" x14ac:dyDescent="0.25">
      <c r="H355" s="348"/>
    </row>
    <row r="356" spans="8:8" x14ac:dyDescent="0.25">
      <c r="H356" s="348"/>
    </row>
    <row r="357" spans="8:8" x14ac:dyDescent="0.25">
      <c r="H357" s="348"/>
    </row>
    <row r="358" spans="8:8" x14ac:dyDescent="0.25">
      <c r="H358" s="348"/>
    </row>
    <row r="359" spans="8:8" x14ac:dyDescent="0.25">
      <c r="H359" s="348"/>
    </row>
    <row r="360" spans="8:8" x14ac:dyDescent="0.25">
      <c r="H360" s="348"/>
    </row>
    <row r="361" spans="8:8" x14ac:dyDescent="0.25">
      <c r="H361" s="348"/>
    </row>
    <row r="362" spans="8:8" x14ac:dyDescent="0.25">
      <c r="H362" s="348"/>
    </row>
    <row r="363" spans="8:8" x14ac:dyDescent="0.25">
      <c r="H363" s="348"/>
    </row>
    <row r="364" spans="8:8" x14ac:dyDescent="0.25">
      <c r="H364" s="348"/>
    </row>
    <row r="365" spans="8:8" x14ac:dyDescent="0.25">
      <c r="H365" s="348"/>
    </row>
    <row r="366" spans="8:8" x14ac:dyDescent="0.25">
      <c r="H366" s="348"/>
    </row>
    <row r="367" spans="8:8" x14ac:dyDescent="0.25">
      <c r="H367" s="348"/>
    </row>
    <row r="368" spans="8:8" x14ac:dyDescent="0.25">
      <c r="H368" s="348"/>
    </row>
    <row r="369" spans="8:8" x14ac:dyDescent="0.25">
      <c r="H369" s="348"/>
    </row>
    <row r="370" spans="8:8" x14ac:dyDescent="0.25">
      <c r="H370" s="348"/>
    </row>
    <row r="371" spans="8:8" x14ac:dyDescent="0.25">
      <c r="H371" s="348"/>
    </row>
    <row r="372" spans="8:8" x14ac:dyDescent="0.25">
      <c r="H372" s="348"/>
    </row>
    <row r="373" spans="8:8" x14ac:dyDescent="0.25">
      <c r="H373" s="348"/>
    </row>
    <row r="374" spans="8:8" x14ac:dyDescent="0.25">
      <c r="H374" s="348"/>
    </row>
    <row r="375" spans="8:8" x14ac:dyDescent="0.25">
      <c r="H375" s="348"/>
    </row>
    <row r="376" spans="8:8" x14ac:dyDescent="0.25">
      <c r="H376" s="348"/>
    </row>
    <row r="377" spans="8:8" x14ac:dyDescent="0.25">
      <c r="H377" s="348"/>
    </row>
    <row r="378" spans="8:8" x14ac:dyDescent="0.25">
      <c r="H378" s="348"/>
    </row>
    <row r="379" spans="8:8" x14ac:dyDescent="0.25">
      <c r="H379" s="348"/>
    </row>
    <row r="380" spans="8:8" x14ac:dyDescent="0.25">
      <c r="H380" s="348"/>
    </row>
    <row r="381" spans="8:8" x14ac:dyDescent="0.25">
      <c r="H381" s="348"/>
    </row>
    <row r="382" spans="8:8" x14ac:dyDescent="0.25">
      <c r="H382" s="348"/>
    </row>
    <row r="383" spans="8:8" x14ac:dyDescent="0.25">
      <c r="H383" s="348"/>
    </row>
    <row r="384" spans="8:8" x14ac:dyDescent="0.25">
      <c r="H384" s="348"/>
    </row>
    <row r="385" spans="8:8" x14ac:dyDescent="0.25">
      <c r="H385" s="348"/>
    </row>
    <row r="386" spans="8:8" x14ac:dyDescent="0.25">
      <c r="H386" s="348"/>
    </row>
    <row r="387" spans="8:8" x14ac:dyDescent="0.25">
      <c r="H387" s="348"/>
    </row>
    <row r="388" spans="8:8" x14ac:dyDescent="0.25">
      <c r="H388" s="348"/>
    </row>
    <row r="389" spans="8:8" x14ac:dyDescent="0.25">
      <c r="H389" s="348"/>
    </row>
    <row r="390" spans="8:8" x14ac:dyDescent="0.25">
      <c r="H390" s="348"/>
    </row>
    <row r="391" spans="8:8" x14ac:dyDescent="0.25">
      <c r="H391" s="348"/>
    </row>
    <row r="392" spans="8:8" x14ac:dyDescent="0.25">
      <c r="H392" s="348"/>
    </row>
    <row r="393" spans="8:8" x14ac:dyDescent="0.25">
      <c r="H393" s="348"/>
    </row>
    <row r="394" spans="8:8" x14ac:dyDescent="0.25">
      <c r="H394" s="348"/>
    </row>
    <row r="395" spans="8:8" x14ac:dyDescent="0.25">
      <c r="H395" s="348"/>
    </row>
    <row r="396" spans="8:8" x14ac:dyDescent="0.25">
      <c r="H396" s="348"/>
    </row>
    <row r="397" spans="8:8" x14ac:dyDescent="0.25">
      <c r="H397" s="348"/>
    </row>
    <row r="398" spans="8:8" x14ac:dyDescent="0.25">
      <c r="H398" s="348"/>
    </row>
    <row r="399" spans="8:8" x14ac:dyDescent="0.25">
      <c r="H399" s="348"/>
    </row>
    <row r="400" spans="8:8" x14ac:dyDescent="0.25">
      <c r="H400" s="348"/>
    </row>
    <row r="401" spans="8:8" x14ac:dyDescent="0.25">
      <c r="H401" s="348"/>
    </row>
    <row r="402" spans="8:8" x14ac:dyDescent="0.25">
      <c r="H402" s="348"/>
    </row>
    <row r="403" spans="8:8" x14ac:dyDescent="0.25">
      <c r="H403" s="348"/>
    </row>
    <row r="404" spans="8:8" x14ac:dyDescent="0.25">
      <c r="H404" s="348"/>
    </row>
    <row r="405" spans="8:8" x14ac:dyDescent="0.25">
      <c r="H405" s="348"/>
    </row>
    <row r="406" spans="8:8" x14ac:dyDescent="0.25">
      <c r="H406" s="348"/>
    </row>
    <row r="407" spans="8:8" x14ac:dyDescent="0.25">
      <c r="H407" s="348"/>
    </row>
    <row r="408" spans="8:8" x14ac:dyDescent="0.25">
      <c r="H408" s="348"/>
    </row>
    <row r="409" spans="8:8" x14ac:dyDescent="0.25">
      <c r="H409" s="348"/>
    </row>
    <row r="410" spans="8:8" x14ac:dyDescent="0.25">
      <c r="H410" s="348"/>
    </row>
    <row r="411" spans="8:8" x14ac:dyDescent="0.25">
      <c r="H411" s="348"/>
    </row>
    <row r="412" spans="8:8" x14ac:dyDescent="0.25">
      <c r="H412" s="348"/>
    </row>
    <row r="413" spans="8:8" x14ac:dyDescent="0.25">
      <c r="H413" s="348"/>
    </row>
    <row r="414" spans="8:8" x14ac:dyDescent="0.25">
      <c r="H414" s="348"/>
    </row>
    <row r="415" spans="8:8" x14ac:dyDescent="0.25">
      <c r="H415" s="348"/>
    </row>
    <row r="416" spans="8:8" x14ac:dyDescent="0.25">
      <c r="H416" s="348"/>
    </row>
    <row r="417" spans="8:8" x14ac:dyDescent="0.25">
      <c r="H417" s="348"/>
    </row>
    <row r="418" spans="8:8" x14ac:dyDescent="0.25">
      <c r="H418" s="348"/>
    </row>
    <row r="419" spans="8:8" x14ac:dyDescent="0.25">
      <c r="H419" s="348"/>
    </row>
    <row r="420" spans="8:8" x14ac:dyDescent="0.25">
      <c r="H420" s="348"/>
    </row>
    <row r="421" spans="8:8" x14ac:dyDescent="0.25">
      <c r="H421" s="348"/>
    </row>
    <row r="422" spans="8:8" x14ac:dyDescent="0.25">
      <c r="H422" s="348"/>
    </row>
    <row r="423" spans="8:8" x14ac:dyDescent="0.25">
      <c r="H423" s="348"/>
    </row>
    <row r="424" spans="8:8" x14ac:dyDescent="0.25">
      <c r="H424" s="348"/>
    </row>
    <row r="425" spans="8:8" x14ac:dyDescent="0.25">
      <c r="H425" s="348"/>
    </row>
    <row r="426" spans="8:8" x14ac:dyDescent="0.25">
      <c r="H426" s="348"/>
    </row>
    <row r="427" spans="8:8" x14ac:dyDescent="0.25">
      <c r="H427" s="348"/>
    </row>
    <row r="428" spans="8:8" x14ac:dyDescent="0.25">
      <c r="H428" s="348"/>
    </row>
    <row r="429" spans="8:8" x14ac:dyDescent="0.25">
      <c r="H429" s="348"/>
    </row>
    <row r="430" spans="8:8" x14ac:dyDescent="0.25">
      <c r="H430" s="348"/>
    </row>
    <row r="431" spans="8:8" x14ac:dyDescent="0.25">
      <c r="H431" s="348"/>
    </row>
    <row r="432" spans="8:8" x14ac:dyDescent="0.25">
      <c r="H432" s="348"/>
    </row>
    <row r="433" spans="8:8" x14ac:dyDescent="0.25">
      <c r="H433" s="348"/>
    </row>
    <row r="434" spans="8:8" x14ac:dyDescent="0.25">
      <c r="H434" s="348"/>
    </row>
    <row r="435" spans="8:8" x14ac:dyDescent="0.25">
      <c r="H435" s="348"/>
    </row>
    <row r="436" spans="8:8" x14ac:dyDescent="0.25">
      <c r="H436" s="348"/>
    </row>
    <row r="437" spans="8:8" x14ac:dyDescent="0.25">
      <c r="H437" s="348"/>
    </row>
    <row r="438" spans="8:8" x14ac:dyDescent="0.25">
      <c r="H438" s="348"/>
    </row>
    <row r="439" spans="8:8" x14ac:dyDescent="0.25">
      <c r="H439" s="348"/>
    </row>
    <row r="440" spans="8:8" x14ac:dyDescent="0.25">
      <c r="H440" s="348"/>
    </row>
    <row r="441" spans="8:8" x14ac:dyDescent="0.25">
      <c r="H441" s="348"/>
    </row>
    <row r="442" spans="8:8" x14ac:dyDescent="0.25">
      <c r="H442" s="348"/>
    </row>
    <row r="443" spans="8:8" x14ac:dyDescent="0.25">
      <c r="H443" s="348"/>
    </row>
    <row r="444" spans="8:8" x14ac:dyDescent="0.25">
      <c r="H444" s="348"/>
    </row>
    <row r="445" spans="8:8" x14ac:dyDescent="0.25">
      <c r="H445" s="348"/>
    </row>
    <row r="446" spans="8:8" x14ac:dyDescent="0.25">
      <c r="H446" s="348"/>
    </row>
    <row r="447" spans="8:8" x14ac:dyDescent="0.25">
      <c r="H447" s="348"/>
    </row>
    <row r="448" spans="8:8" x14ac:dyDescent="0.25">
      <c r="H448" s="348"/>
    </row>
    <row r="449" spans="8:8" x14ac:dyDescent="0.25">
      <c r="H449" s="348"/>
    </row>
    <row r="450" spans="8:8" x14ac:dyDescent="0.25">
      <c r="H450" s="348"/>
    </row>
    <row r="451" spans="8:8" x14ac:dyDescent="0.25">
      <c r="H451" s="348"/>
    </row>
    <row r="452" spans="8:8" x14ac:dyDescent="0.25">
      <c r="H452" s="348"/>
    </row>
    <row r="453" spans="8:8" x14ac:dyDescent="0.25">
      <c r="H453" s="348"/>
    </row>
    <row r="454" spans="8:8" x14ac:dyDescent="0.25">
      <c r="H454" s="348"/>
    </row>
    <row r="455" spans="8:8" x14ac:dyDescent="0.25">
      <c r="H455" s="348"/>
    </row>
    <row r="456" spans="8:8" x14ac:dyDescent="0.25">
      <c r="H456" s="348"/>
    </row>
    <row r="457" spans="8:8" x14ac:dyDescent="0.25">
      <c r="H457" s="348"/>
    </row>
    <row r="458" spans="8:8" x14ac:dyDescent="0.25">
      <c r="H458" s="348"/>
    </row>
    <row r="459" spans="8:8" x14ac:dyDescent="0.25">
      <c r="H459" s="348"/>
    </row>
    <row r="460" spans="8:8" x14ac:dyDescent="0.25">
      <c r="H460" s="348"/>
    </row>
    <row r="461" spans="8:8" x14ac:dyDescent="0.25">
      <c r="H461" s="348"/>
    </row>
    <row r="462" spans="8:8" x14ac:dyDescent="0.25">
      <c r="H462" s="348"/>
    </row>
    <row r="463" spans="8:8" x14ac:dyDescent="0.25">
      <c r="H463" s="348"/>
    </row>
    <row r="464" spans="8:8" x14ac:dyDescent="0.25">
      <c r="H464" s="348"/>
    </row>
    <row r="465" spans="8:8" x14ac:dyDescent="0.25">
      <c r="H465" s="348"/>
    </row>
    <row r="466" spans="8:8" x14ac:dyDescent="0.25">
      <c r="H466" s="348"/>
    </row>
    <row r="467" spans="8:8" x14ac:dyDescent="0.25">
      <c r="H467" s="348"/>
    </row>
    <row r="468" spans="8:8" x14ac:dyDescent="0.25">
      <c r="H468" s="348"/>
    </row>
    <row r="469" spans="8:8" x14ac:dyDescent="0.25">
      <c r="H469" s="348"/>
    </row>
    <row r="470" spans="8:8" x14ac:dyDescent="0.25">
      <c r="H470" s="348"/>
    </row>
    <row r="471" spans="8:8" x14ac:dyDescent="0.25">
      <c r="H471" s="348"/>
    </row>
    <row r="472" spans="8:8" x14ac:dyDescent="0.25">
      <c r="H472" s="348"/>
    </row>
    <row r="473" spans="8:8" x14ac:dyDescent="0.25">
      <c r="H473" s="348"/>
    </row>
    <row r="474" spans="8:8" x14ac:dyDescent="0.25">
      <c r="H474" s="348"/>
    </row>
    <row r="475" spans="8:8" x14ac:dyDescent="0.25">
      <c r="H475" s="348"/>
    </row>
    <row r="476" spans="8:8" x14ac:dyDescent="0.25">
      <c r="H476" s="348"/>
    </row>
    <row r="477" spans="8:8" x14ac:dyDescent="0.25">
      <c r="H477" s="348"/>
    </row>
    <row r="478" spans="8:8" x14ac:dyDescent="0.25">
      <c r="H478" s="348"/>
    </row>
    <row r="479" spans="8:8" x14ac:dyDescent="0.25">
      <c r="H479" s="348"/>
    </row>
    <row r="480" spans="8:8" x14ac:dyDescent="0.25">
      <c r="H480" s="348"/>
    </row>
    <row r="481" spans="8:8" x14ac:dyDescent="0.25">
      <c r="H481" s="348"/>
    </row>
    <row r="482" spans="8:8" x14ac:dyDescent="0.25">
      <c r="H482" s="348"/>
    </row>
    <row r="483" spans="8:8" x14ac:dyDescent="0.25">
      <c r="H483" s="348"/>
    </row>
    <row r="484" spans="8:8" x14ac:dyDescent="0.25">
      <c r="H484" s="348"/>
    </row>
    <row r="485" spans="8:8" x14ac:dyDescent="0.25">
      <c r="H485" s="348"/>
    </row>
    <row r="486" spans="8:8" x14ac:dyDescent="0.25">
      <c r="H486" s="348"/>
    </row>
    <row r="487" spans="8:8" x14ac:dyDescent="0.25">
      <c r="H487" s="348"/>
    </row>
    <row r="488" spans="8:8" x14ac:dyDescent="0.25">
      <c r="H488" s="348"/>
    </row>
    <row r="489" spans="8:8" x14ac:dyDescent="0.25">
      <c r="H489" s="348"/>
    </row>
    <row r="490" spans="8:8" x14ac:dyDescent="0.25">
      <c r="H490" s="348"/>
    </row>
    <row r="491" spans="8:8" x14ac:dyDescent="0.25">
      <c r="H491" s="348"/>
    </row>
    <row r="492" spans="8:8" x14ac:dyDescent="0.25">
      <c r="H492" s="348"/>
    </row>
    <row r="493" spans="8:8" x14ac:dyDescent="0.25">
      <c r="H493" s="348"/>
    </row>
    <row r="494" spans="8:8" x14ac:dyDescent="0.25">
      <c r="H494" s="348"/>
    </row>
    <row r="495" spans="8:8" x14ac:dyDescent="0.25">
      <c r="H495" s="348"/>
    </row>
    <row r="496" spans="8:8" x14ac:dyDescent="0.25">
      <c r="H496" s="348"/>
    </row>
    <row r="497" spans="8:8" x14ac:dyDescent="0.25">
      <c r="H497" s="348"/>
    </row>
    <row r="498" spans="8:8" x14ac:dyDescent="0.25">
      <c r="H498" s="348"/>
    </row>
    <row r="499" spans="8:8" x14ac:dyDescent="0.25">
      <c r="H499" s="348"/>
    </row>
    <row r="500" spans="8:8" x14ac:dyDescent="0.25">
      <c r="H500" s="348"/>
    </row>
    <row r="501" spans="8:8" x14ac:dyDescent="0.25">
      <c r="H501" s="348"/>
    </row>
    <row r="502" spans="8:8" x14ac:dyDescent="0.25">
      <c r="H502" s="348"/>
    </row>
    <row r="503" spans="8:8" x14ac:dyDescent="0.25">
      <c r="H503" s="348"/>
    </row>
    <row r="504" spans="8:8" x14ac:dyDescent="0.25">
      <c r="H504" s="348"/>
    </row>
    <row r="505" spans="8:8" x14ac:dyDescent="0.25">
      <c r="H505" s="348"/>
    </row>
    <row r="506" spans="8:8" x14ac:dyDescent="0.25">
      <c r="H506" s="348"/>
    </row>
    <row r="507" spans="8:8" x14ac:dyDescent="0.25">
      <c r="H507" s="348"/>
    </row>
    <row r="508" spans="8:8" x14ac:dyDescent="0.25">
      <c r="H508" s="348"/>
    </row>
    <row r="509" spans="8:8" x14ac:dyDescent="0.25">
      <c r="H509" s="348"/>
    </row>
    <row r="510" spans="8:8" x14ac:dyDescent="0.25">
      <c r="H510" s="348"/>
    </row>
    <row r="511" spans="8:8" x14ac:dyDescent="0.25">
      <c r="H511" s="348"/>
    </row>
    <row r="512" spans="8:8" x14ac:dyDescent="0.25">
      <c r="H512" s="348"/>
    </row>
    <row r="513" spans="8:8" x14ac:dyDescent="0.25">
      <c r="H513" s="348"/>
    </row>
    <row r="514" spans="8:8" x14ac:dyDescent="0.25">
      <c r="H514" s="348"/>
    </row>
    <row r="515" spans="8:8" x14ac:dyDescent="0.25">
      <c r="H515" s="348"/>
    </row>
    <row r="516" spans="8:8" x14ac:dyDescent="0.25">
      <c r="H516" s="348"/>
    </row>
    <row r="517" spans="8:8" x14ac:dyDescent="0.25">
      <c r="H517" s="348"/>
    </row>
    <row r="518" spans="8:8" x14ac:dyDescent="0.25">
      <c r="H518" s="348"/>
    </row>
    <row r="519" spans="8:8" x14ac:dyDescent="0.25">
      <c r="H519" s="348"/>
    </row>
    <row r="520" spans="8:8" x14ac:dyDescent="0.25">
      <c r="H520" s="348"/>
    </row>
    <row r="521" spans="8:8" x14ac:dyDescent="0.25">
      <c r="H521" s="348"/>
    </row>
    <row r="522" spans="8:8" x14ac:dyDescent="0.25">
      <c r="H522" s="348"/>
    </row>
    <row r="523" spans="8:8" x14ac:dyDescent="0.25">
      <c r="H523" s="348"/>
    </row>
    <row r="524" spans="8:8" x14ac:dyDescent="0.25">
      <c r="H524" s="348"/>
    </row>
    <row r="525" spans="8:8" x14ac:dyDescent="0.25">
      <c r="H525" s="348"/>
    </row>
    <row r="526" spans="8:8" x14ac:dyDescent="0.25">
      <c r="H526" s="348"/>
    </row>
    <row r="527" spans="8:8" x14ac:dyDescent="0.25">
      <c r="H527" s="348"/>
    </row>
    <row r="528" spans="8:8" x14ac:dyDescent="0.25">
      <c r="H528" s="348"/>
    </row>
    <row r="529" spans="8:8" x14ac:dyDescent="0.25">
      <c r="H529" s="348"/>
    </row>
    <row r="530" spans="8:8" x14ac:dyDescent="0.25">
      <c r="H530" s="348"/>
    </row>
    <row r="531" spans="8:8" x14ac:dyDescent="0.25">
      <c r="H531" s="348"/>
    </row>
    <row r="532" spans="8:8" x14ac:dyDescent="0.25">
      <c r="H532" s="348"/>
    </row>
    <row r="533" spans="8:8" x14ac:dyDescent="0.25">
      <c r="H533" s="348"/>
    </row>
    <row r="534" spans="8:8" x14ac:dyDescent="0.25">
      <c r="H534" s="348"/>
    </row>
    <row r="535" spans="8:8" x14ac:dyDescent="0.25">
      <c r="H535" s="348"/>
    </row>
    <row r="536" spans="8:8" x14ac:dyDescent="0.25">
      <c r="H536" s="348"/>
    </row>
    <row r="537" spans="8:8" x14ac:dyDescent="0.25">
      <c r="H537" s="348"/>
    </row>
    <row r="538" spans="8:8" x14ac:dyDescent="0.25">
      <c r="H538" s="348"/>
    </row>
    <row r="539" spans="8:8" x14ac:dyDescent="0.25">
      <c r="H539" s="348"/>
    </row>
    <row r="540" spans="8:8" x14ac:dyDescent="0.25">
      <c r="H540" s="348"/>
    </row>
    <row r="541" spans="8:8" x14ac:dyDescent="0.25">
      <c r="H541" s="348"/>
    </row>
    <row r="542" spans="8:8" x14ac:dyDescent="0.25">
      <c r="H542" s="348"/>
    </row>
    <row r="543" spans="8:8" x14ac:dyDescent="0.25">
      <c r="H543" s="348"/>
    </row>
    <row r="544" spans="8:8" x14ac:dyDescent="0.25">
      <c r="H544" s="348"/>
    </row>
    <row r="545" spans="8:8" x14ac:dyDescent="0.25">
      <c r="H545" s="348"/>
    </row>
    <row r="546" spans="8:8" x14ac:dyDescent="0.25">
      <c r="H546" s="348"/>
    </row>
    <row r="547" spans="8:8" x14ac:dyDescent="0.25">
      <c r="H547" s="348"/>
    </row>
    <row r="548" spans="8:8" x14ac:dyDescent="0.25">
      <c r="H548" s="348"/>
    </row>
    <row r="549" spans="8:8" x14ac:dyDescent="0.25">
      <c r="H549" s="348"/>
    </row>
    <row r="550" spans="8:8" x14ac:dyDescent="0.25">
      <c r="H550" s="348"/>
    </row>
    <row r="551" spans="8:8" x14ac:dyDescent="0.25">
      <c r="H551" s="348"/>
    </row>
    <row r="552" spans="8:8" x14ac:dyDescent="0.25">
      <c r="H552" s="348"/>
    </row>
    <row r="553" spans="8:8" x14ac:dyDescent="0.25">
      <c r="H553" s="348"/>
    </row>
    <row r="554" spans="8:8" x14ac:dyDescent="0.25">
      <c r="H554" s="348"/>
    </row>
    <row r="555" spans="8:8" x14ac:dyDescent="0.25">
      <c r="H555" s="348"/>
    </row>
    <row r="556" spans="8:8" x14ac:dyDescent="0.25">
      <c r="H556" s="348"/>
    </row>
    <row r="557" spans="8:8" x14ac:dyDescent="0.25">
      <c r="H557" s="348"/>
    </row>
    <row r="558" spans="8:8" x14ac:dyDescent="0.25">
      <c r="H558" s="348"/>
    </row>
    <row r="559" spans="8:8" x14ac:dyDescent="0.25">
      <c r="H559" s="348"/>
    </row>
    <row r="560" spans="8:8" x14ac:dyDescent="0.25">
      <c r="H560" s="348"/>
    </row>
    <row r="561" spans="8:8" x14ac:dyDescent="0.25">
      <c r="H561" s="348"/>
    </row>
    <row r="562" spans="8:8" x14ac:dyDescent="0.25">
      <c r="H562" s="348"/>
    </row>
    <row r="563" spans="8:8" x14ac:dyDescent="0.25">
      <c r="H563" s="348"/>
    </row>
    <row r="564" spans="8:8" x14ac:dyDescent="0.25">
      <c r="H564" s="348"/>
    </row>
    <row r="565" spans="8:8" x14ac:dyDescent="0.25">
      <c r="H565" s="348"/>
    </row>
    <row r="566" spans="8:8" x14ac:dyDescent="0.25">
      <c r="H566" s="348"/>
    </row>
    <row r="567" spans="8:8" x14ac:dyDescent="0.25">
      <c r="H567" s="348"/>
    </row>
    <row r="568" spans="8:8" x14ac:dyDescent="0.25">
      <c r="H568" s="348"/>
    </row>
    <row r="569" spans="8:8" x14ac:dyDescent="0.25">
      <c r="H569" s="348"/>
    </row>
    <row r="570" spans="8:8" x14ac:dyDescent="0.25">
      <c r="H570" s="348"/>
    </row>
    <row r="571" spans="8:8" x14ac:dyDescent="0.25">
      <c r="H571" s="348"/>
    </row>
    <row r="572" spans="8:8" x14ac:dyDescent="0.25">
      <c r="H572" s="348"/>
    </row>
    <row r="573" spans="8:8" x14ac:dyDescent="0.25">
      <c r="H573" s="348"/>
    </row>
    <row r="574" spans="8:8" x14ac:dyDescent="0.25">
      <c r="H574" s="348"/>
    </row>
    <row r="575" spans="8:8" x14ac:dyDescent="0.25">
      <c r="H575" s="348"/>
    </row>
    <row r="576" spans="8:8" x14ac:dyDescent="0.25">
      <c r="H576" s="348"/>
    </row>
    <row r="577" spans="8:8" x14ac:dyDescent="0.25">
      <c r="H577" s="348"/>
    </row>
    <row r="578" spans="8:8" x14ac:dyDescent="0.25">
      <c r="H578" s="348"/>
    </row>
    <row r="579" spans="8:8" x14ac:dyDescent="0.25">
      <c r="H579" s="348"/>
    </row>
    <row r="580" spans="8:8" x14ac:dyDescent="0.25">
      <c r="H580" s="348"/>
    </row>
    <row r="581" spans="8:8" x14ac:dyDescent="0.25">
      <c r="H581" s="348"/>
    </row>
    <row r="582" spans="8:8" x14ac:dyDescent="0.25">
      <c r="H582" s="348"/>
    </row>
    <row r="583" spans="8:8" x14ac:dyDescent="0.25">
      <c r="H583" s="348"/>
    </row>
    <row r="584" spans="8:8" x14ac:dyDescent="0.25">
      <c r="H584" s="348"/>
    </row>
    <row r="585" spans="8:8" x14ac:dyDescent="0.25">
      <c r="H585" s="348"/>
    </row>
    <row r="586" spans="8:8" x14ac:dyDescent="0.25">
      <c r="H586" s="348"/>
    </row>
    <row r="587" spans="8:8" x14ac:dyDescent="0.25">
      <c r="H587" s="348"/>
    </row>
    <row r="588" spans="8:8" x14ac:dyDescent="0.25">
      <c r="H588" s="348"/>
    </row>
    <row r="589" spans="8:8" x14ac:dyDescent="0.25">
      <c r="H589" s="348"/>
    </row>
    <row r="590" spans="8:8" x14ac:dyDescent="0.25">
      <c r="H590" s="348"/>
    </row>
    <row r="591" spans="8:8" x14ac:dyDescent="0.25">
      <c r="H591" s="348"/>
    </row>
    <row r="592" spans="8:8" x14ac:dyDescent="0.25">
      <c r="H592" s="348"/>
    </row>
    <row r="593" spans="8:8" x14ac:dyDescent="0.25">
      <c r="H593" s="348"/>
    </row>
    <row r="594" spans="8:8" x14ac:dyDescent="0.25">
      <c r="H594" s="348"/>
    </row>
    <row r="595" spans="8:8" x14ac:dyDescent="0.25">
      <c r="H595" s="348"/>
    </row>
    <row r="596" spans="8:8" x14ac:dyDescent="0.25">
      <c r="H596" s="348"/>
    </row>
    <row r="597" spans="8:8" x14ac:dyDescent="0.25">
      <c r="H597" s="348"/>
    </row>
    <row r="598" spans="8:8" x14ac:dyDescent="0.25">
      <c r="H598" s="348"/>
    </row>
    <row r="599" spans="8:8" x14ac:dyDescent="0.25">
      <c r="H599" s="348"/>
    </row>
    <row r="600" spans="8:8" x14ac:dyDescent="0.25">
      <c r="H600" s="348"/>
    </row>
    <row r="601" spans="8:8" x14ac:dyDescent="0.25">
      <c r="H601" s="348"/>
    </row>
    <row r="602" spans="8:8" x14ac:dyDescent="0.25">
      <c r="H602" s="348"/>
    </row>
    <row r="603" spans="8:8" x14ac:dyDescent="0.25">
      <c r="H603" s="348"/>
    </row>
    <row r="604" spans="8:8" x14ac:dyDescent="0.25">
      <c r="H604" s="348"/>
    </row>
    <row r="605" spans="8:8" x14ac:dyDescent="0.25">
      <c r="H605" s="348"/>
    </row>
    <row r="606" spans="8:8" x14ac:dyDescent="0.25">
      <c r="H606" s="348"/>
    </row>
    <row r="607" spans="8:8" x14ac:dyDescent="0.25">
      <c r="H607" s="348"/>
    </row>
    <row r="608" spans="8:8" x14ac:dyDescent="0.25">
      <c r="H608" s="348"/>
    </row>
    <row r="609" spans="8:8" x14ac:dyDescent="0.25">
      <c r="H609" s="348"/>
    </row>
    <row r="610" spans="8:8" x14ac:dyDescent="0.25">
      <c r="H610" s="348"/>
    </row>
    <row r="611" spans="8:8" x14ac:dyDescent="0.25">
      <c r="H611" s="348"/>
    </row>
    <row r="612" spans="8:8" x14ac:dyDescent="0.25">
      <c r="H612" s="348"/>
    </row>
    <row r="613" spans="8:8" x14ac:dyDescent="0.25">
      <c r="H613" s="348"/>
    </row>
    <row r="614" spans="8:8" x14ac:dyDescent="0.25">
      <c r="H614" s="348"/>
    </row>
    <row r="615" spans="8:8" x14ac:dyDescent="0.25">
      <c r="H615" s="348"/>
    </row>
    <row r="616" spans="8:8" x14ac:dyDescent="0.25">
      <c r="H616" s="348"/>
    </row>
    <row r="617" spans="8:8" x14ac:dyDescent="0.25">
      <c r="H617" s="348"/>
    </row>
    <row r="618" spans="8:8" x14ac:dyDescent="0.25">
      <c r="H618" s="348"/>
    </row>
    <row r="619" spans="8:8" x14ac:dyDescent="0.25">
      <c r="H619" s="348"/>
    </row>
    <row r="620" spans="8:8" x14ac:dyDescent="0.25">
      <c r="H620" s="348"/>
    </row>
    <row r="621" spans="8:8" x14ac:dyDescent="0.25">
      <c r="H621" s="348"/>
    </row>
    <row r="622" spans="8:8" x14ac:dyDescent="0.25">
      <c r="H622" s="348"/>
    </row>
    <row r="623" spans="8:8" x14ac:dyDescent="0.25">
      <c r="H623" s="348"/>
    </row>
    <row r="624" spans="8:8" x14ac:dyDescent="0.25">
      <c r="H624" s="348"/>
    </row>
    <row r="625" spans="8:8" x14ac:dyDescent="0.25">
      <c r="H625" s="348"/>
    </row>
    <row r="626" spans="8:8" x14ac:dyDescent="0.25">
      <c r="H626" s="348"/>
    </row>
    <row r="627" spans="8:8" x14ac:dyDescent="0.25">
      <c r="H627" s="348"/>
    </row>
    <row r="628" spans="8:8" x14ac:dyDescent="0.25">
      <c r="H628" s="348"/>
    </row>
    <row r="629" spans="8:8" x14ac:dyDescent="0.25">
      <c r="H629" s="348"/>
    </row>
    <row r="630" spans="8:8" x14ac:dyDescent="0.25">
      <c r="H630" s="348"/>
    </row>
    <row r="631" spans="8:8" x14ac:dyDescent="0.25">
      <c r="H631" s="348"/>
    </row>
    <row r="632" spans="8:8" x14ac:dyDescent="0.25">
      <c r="H632" s="348"/>
    </row>
    <row r="633" spans="8:8" x14ac:dyDescent="0.25">
      <c r="H633" s="348"/>
    </row>
    <row r="634" spans="8:8" x14ac:dyDescent="0.25">
      <c r="H634" s="348"/>
    </row>
    <row r="635" spans="8:8" x14ac:dyDescent="0.25">
      <c r="H635" s="348"/>
    </row>
    <row r="636" spans="8:8" x14ac:dyDescent="0.25">
      <c r="H636" s="348"/>
    </row>
    <row r="637" spans="8:8" x14ac:dyDescent="0.25">
      <c r="H637" s="348"/>
    </row>
    <row r="638" spans="8:8" x14ac:dyDescent="0.25">
      <c r="H638" s="348"/>
    </row>
    <row r="639" spans="8:8" x14ac:dyDescent="0.25">
      <c r="H639" s="348"/>
    </row>
    <row r="640" spans="8:8" x14ac:dyDescent="0.25">
      <c r="H640" s="348"/>
    </row>
    <row r="641" spans="8:8" x14ac:dyDescent="0.25">
      <c r="H641" s="348"/>
    </row>
    <row r="642" spans="8:8" x14ac:dyDescent="0.25">
      <c r="H642" s="348"/>
    </row>
    <row r="643" spans="8:8" x14ac:dyDescent="0.25">
      <c r="H643" s="348"/>
    </row>
    <row r="644" spans="8:8" x14ac:dyDescent="0.25">
      <c r="H644" s="348"/>
    </row>
    <row r="645" spans="8:8" x14ac:dyDescent="0.25">
      <c r="H645" s="348"/>
    </row>
    <row r="646" spans="8:8" x14ac:dyDescent="0.25">
      <c r="H646" s="348"/>
    </row>
    <row r="647" spans="8:8" x14ac:dyDescent="0.25">
      <c r="H647" s="348"/>
    </row>
    <row r="648" spans="8:8" x14ac:dyDescent="0.25">
      <c r="H648" s="348"/>
    </row>
    <row r="649" spans="8:8" x14ac:dyDescent="0.25">
      <c r="H649" s="348"/>
    </row>
    <row r="650" spans="8:8" x14ac:dyDescent="0.25">
      <c r="H650" s="348"/>
    </row>
    <row r="651" spans="8:8" x14ac:dyDescent="0.25">
      <c r="H651" s="348"/>
    </row>
    <row r="652" spans="8:8" x14ac:dyDescent="0.25">
      <c r="H652" s="348"/>
    </row>
    <row r="653" spans="8:8" x14ac:dyDescent="0.25">
      <c r="H653" s="348"/>
    </row>
    <row r="654" spans="8:8" x14ac:dyDescent="0.25">
      <c r="H654" s="348"/>
    </row>
    <row r="655" spans="8:8" x14ac:dyDescent="0.25">
      <c r="H655" s="348"/>
    </row>
    <row r="656" spans="8:8" x14ac:dyDescent="0.25">
      <c r="H656" s="348"/>
    </row>
    <row r="657" spans="8:8" x14ac:dyDescent="0.25">
      <c r="H657" s="348"/>
    </row>
    <row r="658" spans="8:8" x14ac:dyDescent="0.25">
      <c r="H658" s="348"/>
    </row>
    <row r="659" spans="8:8" x14ac:dyDescent="0.25">
      <c r="H659" s="348"/>
    </row>
    <row r="660" spans="8:8" x14ac:dyDescent="0.25">
      <c r="H660" s="348"/>
    </row>
    <row r="661" spans="8:8" x14ac:dyDescent="0.25">
      <c r="H661" s="348"/>
    </row>
    <row r="662" spans="8:8" x14ac:dyDescent="0.25">
      <c r="H662" s="348"/>
    </row>
    <row r="663" spans="8:8" x14ac:dyDescent="0.25">
      <c r="H663" s="348"/>
    </row>
    <row r="664" spans="8:8" x14ac:dyDescent="0.25">
      <c r="H664" s="348"/>
    </row>
    <row r="665" spans="8:8" x14ac:dyDescent="0.25">
      <c r="H665" s="348"/>
    </row>
    <row r="666" spans="8:8" x14ac:dyDescent="0.25">
      <c r="H666" s="348"/>
    </row>
    <row r="667" spans="8:8" x14ac:dyDescent="0.25">
      <c r="H667" s="348"/>
    </row>
    <row r="668" spans="8:8" x14ac:dyDescent="0.25">
      <c r="H668" s="348"/>
    </row>
    <row r="669" spans="8:8" x14ac:dyDescent="0.25">
      <c r="H669" s="348"/>
    </row>
    <row r="670" spans="8:8" x14ac:dyDescent="0.25">
      <c r="H670" s="348"/>
    </row>
    <row r="671" spans="8:8" x14ac:dyDescent="0.25">
      <c r="H671" s="348"/>
    </row>
    <row r="672" spans="8:8" x14ac:dyDescent="0.25">
      <c r="H672" s="348"/>
    </row>
    <row r="673" spans="8:8" x14ac:dyDescent="0.25">
      <c r="H673" s="348"/>
    </row>
    <row r="674" spans="8:8" x14ac:dyDescent="0.25">
      <c r="H674" s="348"/>
    </row>
    <row r="675" spans="8:8" x14ac:dyDescent="0.25">
      <c r="H675" s="348"/>
    </row>
    <row r="676" spans="8:8" x14ac:dyDescent="0.25">
      <c r="H676" s="348"/>
    </row>
    <row r="677" spans="8:8" x14ac:dyDescent="0.25">
      <c r="H677" s="348"/>
    </row>
    <row r="678" spans="8:8" x14ac:dyDescent="0.25">
      <c r="H678" s="348"/>
    </row>
    <row r="679" spans="8:8" x14ac:dyDescent="0.25">
      <c r="H679" s="348"/>
    </row>
    <row r="680" spans="8:8" x14ac:dyDescent="0.25">
      <c r="H680" s="348"/>
    </row>
    <row r="681" spans="8:8" x14ac:dyDescent="0.25">
      <c r="H681" s="348"/>
    </row>
    <row r="682" spans="8:8" x14ac:dyDescent="0.25">
      <c r="H682" s="348"/>
    </row>
    <row r="683" spans="8:8" x14ac:dyDescent="0.25">
      <c r="H683" s="348"/>
    </row>
    <row r="684" spans="8:8" x14ac:dyDescent="0.25">
      <c r="H684" s="348"/>
    </row>
    <row r="685" spans="8:8" x14ac:dyDescent="0.25">
      <c r="H685" s="348"/>
    </row>
    <row r="686" spans="8:8" x14ac:dyDescent="0.25">
      <c r="H686" s="348"/>
    </row>
    <row r="687" spans="8:8" x14ac:dyDescent="0.25">
      <c r="H687" s="348"/>
    </row>
    <row r="688" spans="8:8" x14ac:dyDescent="0.25">
      <c r="H688" s="348"/>
    </row>
    <row r="689" spans="8:8" x14ac:dyDescent="0.25">
      <c r="H689" s="348"/>
    </row>
    <row r="690" spans="8:8" x14ac:dyDescent="0.25">
      <c r="H690" s="348"/>
    </row>
    <row r="691" spans="8:8" x14ac:dyDescent="0.25">
      <c r="H691" s="348"/>
    </row>
    <row r="692" spans="8:8" x14ac:dyDescent="0.25">
      <c r="H692" s="348"/>
    </row>
    <row r="693" spans="8:8" x14ac:dyDescent="0.25">
      <c r="H693" s="348"/>
    </row>
    <row r="694" spans="8:8" x14ac:dyDescent="0.25">
      <c r="H694" s="348"/>
    </row>
    <row r="695" spans="8:8" x14ac:dyDescent="0.25">
      <c r="H695" s="348"/>
    </row>
    <row r="696" spans="8:8" x14ac:dyDescent="0.25">
      <c r="H696" s="348"/>
    </row>
    <row r="697" spans="8:8" x14ac:dyDescent="0.25">
      <c r="H697" s="348"/>
    </row>
    <row r="698" spans="8:8" x14ac:dyDescent="0.25">
      <c r="H698" s="348"/>
    </row>
    <row r="699" spans="8:8" x14ac:dyDescent="0.25">
      <c r="H699" s="348"/>
    </row>
    <row r="700" spans="8:8" x14ac:dyDescent="0.25">
      <c r="H700" s="348"/>
    </row>
    <row r="701" spans="8:8" x14ac:dyDescent="0.25">
      <c r="H701" s="348"/>
    </row>
    <row r="702" spans="8:8" x14ac:dyDescent="0.25">
      <c r="H702" s="348"/>
    </row>
    <row r="703" spans="8:8" x14ac:dyDescent="0.25">
      <c r="H703" s="348"/>
    </row>
    <row r="704" spans="8:8" x14ac:dyDescent="0.25">
      <c r="H704" s="348"/>
    </row>
    <row r="705" spans="8:8" x14ac:dyDescent="0.25">
      <c r="H705" s="348"/>
    </row>
    <row r="706" spans="8:8" x14ac:dyDescent="0.25">
      <c r="H706" s="348"/>
    </row>
    <row r="707" spans="8:8" x14ac:dyDescent="0.25">
      <c r="H707" s="348"/>
    </row>
    <row r="708" spans="8:8" x14ac:dyDescent="0.25">
      <c r="H708" s="348"/>
    </row>
    <row r="709" spans="8:8" x14ac:dyDescent="0.25">
      <c r="H709" s="348"/>
    </row>
    <row r="710" spans="8:8" x14ac:dyDescent="0.25">
      <c r="H710" s="348"/>
    </row>
    <row r="711" spans="8:8" x14ac:dyDescent="0.25">
      <c r="H711" s="348"/>
    </row>
    <row r="712" spans="8:8" x14ac:dyDescent="0.25">
      <c r="H712" s="348"/>
    </row>
    <row r="713" spans="8:8" x14ac:dyDescent="0.25">
      <c r="H713" s="348"/>
    </row>
    <row r="714" spans="8:8" x14ac:dyDescent="0.25">
      <c r="H714" s="348"/>
    </row>
    <row r="715" spans="8:8" x14ac:dyDescent="0.25">
      <c r="H715" s="348"/>
    </row>
    <row r="716" spans="8:8" x14ac:dyDescent="0.25">
      <c r="H716" s="348"/>
    </row>
    <row r="717" spans="8:8" x14ac:dyDescent="0.25">
      <c r="H717" s="348"/>
    </row>
    <row r="718" spans="8:8" x14ac:dyDescent="0.25">
      <c r="H718" s="348"/>
    </row>
    <row r="719" spans="8:8" x14ac:dyDescent="0.25">
      <c r="H719" s="348"/>
    </row>
    <row r="720" spans="8:8" x14ac:dyDescent="0.25">
      <c r="H720" s="348"/>
    </row>
    <row r="721" spans="8:8" x14ac:dyDescent="0.25">
      <c r="H721" s="348"/>
    </row>
    <row r="722" spans="8:8" x14ac:dyDescent="0.25">
      <c r="H722" s="348"/>
    </row>
    <row r="723" spans="8:8" x14ac:dyDescent="0.25">
      <c r="H723" s="348"/>
    </row>
    <row r="724" spans="8:8" x14ac:dyDescent="0.25">
      <c r="H724" s="348"/>
    </row>
    <row r="725" spans="8:8" x14ac:dyDescent="0.25">
      <c r="H725" s="348"/>
    </row>
    <row r="726" spans="8:8" x14ac:dyDescent="0.25">
      <c r="H726" s="348"/>
    </row>
    <row r="727" spans="8:8" x14ac:dyDescent="0.25">
      <c r="H727" s="348"/>
    </row>
    <row r="728" spans="8:8" x14ac:dyDescent="0.25">
      <c r="H728" s="348"/>
    </row>
    <row r="729" spans="8:8" x14ac:dyDescent="0.25">
      <c r="H729" s="348"/>
    </row>
    <row r="730" spans="8:8" x14ac:dyDescent="0.25">
      <c r="H730" s="348"/>
    </row>
    <row r="731" spans="8:8" x14ac:dyDescent="0.25">
      <c r="H731" s="348"/>
    </row>
    <row r="732" spans="8:8" x14ac:dyDescent="0.25">
      <c r="H732" s="348"/>
    </row>
    <row r="733" spans="8:8" x14ac:dyDescent="0.25">
      <c r="H733" s="348"/>
    </row>
    <row r="734" spans="8:8" x14ac:dyDescent="0.25">
      <c r="H734" s="348"/>
    </row>
    <row r="735" spans="8:8" x14ac:dyDescent="0.25">
      <c r="H735" s="348"/>
    </row>
    <row r="736" spans="8:8" x14ac:dyDescent="0.25">
      <c r="H736" s="348"/>
    </row>
    <row r="737" spans="8:8" x14ac:dyDescent="0.25">
      <c r="H737" s="348"/>
    </row>
    <row r="738" spans="8:8" x14ac:dyDescent="0.25">
      <c r="H738" s="348"/>
    </row>
    <row r="739" spans="8:8" x14ac:dyDescent="0.25">
      <c r="H739" s="348"/>
    </row>
    <row r="740" spans="8:8" x14ac:dyDescent="0.25">
      <c r="H740" s="348"/>
    </row>
    <row r="741" spans="8:8" x14ac:dyDescent="0.25">
      <c r="H741" s="348"/>
    </row>
    <row r="742" spans="8:8" x14ac:dyDescent="0.25">
      <c r="H742" s="348"/>
    </row>
    <row r="743" spans="8:8" x14ac:dyDescent="0.25">
      <c r="H743" s="348"/>
    </row>
    <row r="744" spans="8:8" x14ac:dyDescent="0.25">
      <c r="H744" s="348"/>
    </row>
    <row r="745" spans="8:8" x14ac:dyDescent="0.25">
      <c r="H745" s="348"/>
    </row>
    <row r="746" spans="8:8" x14ac:dyDescent="0.25">
      <c r="H746" s="348"/>
    </row>
    <row r="747" spans="8:8" x14ac:dyDescent="0.25">
      <c r="H747" s="348"/>
    </row>
    <row r="748" spans="8:8" x14ac:dyDescent="0.25">
      <c r="H748" s="348"/>
    </row>
    <row r="749" spans="8:8" x14ac:dyDescent="0.25">
      <c r="H749" s="348"/>
    </row>
    <row r="750" spans="8:8" x14ac:dyDescent="0.25">
      <c r="H750" s="348"/>
    </row>
    <row r="751" spans="8:8" x14ac:dyDescent="0.25">
      <c r="H751" s="348"/>
    </row>
    <row r="752" spans="8:8" x14ac:dyDescent="0.25">
      <c r="H752" s="348"/>
    </row>
    <row r="753" spans="8:8" x14ac:dyDescent="0.25">
      <c r="H753" s="348"/>
    </row>
    <row r="754" spans="8:8" x14ac:dyDescent="0.25">
      <c r="H754" s="348"/>
    </row>
    <row r="755" spans="8:8" x14ac:dyDescent="0.25">
      <c r="H755" s="348"/>
    </row>
    <row r="756" spans="8:8" x14ac:dyDescent="0.25">
      <c r="H756" s="348"/>
    </row>
    <row r="757" spans="8:8" x14ac:dyDescent="0.25">
      <c r="H757" s="348"/>
    </row>
    <row r="758" spans="8:8" x14ac:dyDescent="0.25">
      <c r="H758" s="348"/>
    </row>
    <row r="759" spans="8:8" x14ac:dyDescent="0.25">
      <c r="H759" s="348"/>
    </row>
    <row r="760" spans="8:8" x14ac:dyDescent="0.25">
      <c r="H760" s="348"/>
    </row>
    <row r="761" spans="8:8" x14ac:dyDescent="0.25">
      <c r="H761" s="348"/>
    </row>
    <row r="762" spans="8:8" x14ac:dyDescent="0.25">
      <c r="H762" s="348"/>
    </row>
    <row r="763" spans="8:8" x14ac:dyDescent="0.25">
      <c r="H763" s="348"/>
    </row>
    <row r="764" spans="8:8" x14ac:dyDescent="0.25">
      <c r="H764" s="348"/>
    </row>
    <row r="765" spans="8:8" x14ac:dyDescent="0.25">
      <c r="H765" s="348"/>
    </row>
    <row r="766" spans="8:8" x14ac:dyDescent="0.25">
      <c r="H766" s="348"/>
    </row>
    <row r="767" spans="8:8" x14ac:dyDescent="0.25">
      <c r="H767" s="348"/>
    </row>
    <row r="768" spans="8:8" x14ac:dyDescent="0.25">
      <c r="H768" s="348"/>
    </row>
    <row r="769" spans="8:8" x14ac:dyDescent="0.25">
      <c r="H769" s="348"/>
    </row>
    <row r="770" spans="8:8" x14ac:dyDescent="0.25">
      <c r="H770" s="348"/>
    </row>
    <row r="771" spans="8:8" x14ac:dyDescent="0.25">
      <c r="H771" s="348"/>
    </row>
    <row r="772" spans="8:8" x14ac:dyDescent="0.25">
      <c r="H772" s="348"/>
    </row>
    <row r="773" spans="8:8" x14ac:dyDescent="0.25">
      <c r="H773" s="348"/>
    </row>
    <row r="774" spans="8:8" x14ac:dyDescent="0.25">
      <c r="H774" s="348"/>
    </row>
    <row r="775" spans="8:8" x14ac:dyDescent="0.25">
      <c r="H775" s="348"/>
    </row>
    <row r="776" spans="8:8" x14ac:dyDescent="0.25">
      <c r="H776" s="348"/>
    </row>
    <row r="777" spans="8:8" x14ac:dyDescent="0.25">
      <c r="H777" s="348"/>
    </row>
    <row r="778" spans="8:8" x14ac:dyDescent="0.25">
      <c r="H778" s="348"/>
    </row>
    <row r="779" spans="8:8" x14ac:dyDescent="0.25">
      <c r="H779" s="348"/>
    </row>
    <row r="780" spans="8:8" x14ac:dyDescent="0.25">
      <c r="H780" s="348"/>
    </row>
    <row r="781" spans="8:8" x14ac:dyDescent="0.25">
      <c r="H781" s="348"/>
    </row>
    <row r="782" spans="8:8" x14ac:dyDescent="0.25">
      <c r="H782" s="348"/>
    </row>
    <row r="783" spans="8:8" x14ac:dyDescent="0.25">
      <c r="H783" s="348"/>
    </row>
    <row r="784" spans="8:8" x14ac:dyDescent="0.25">
      <c r="H784" s="348"/>
    </row>
    <row r="785" spans="8:8" x14ac:dyDescent="0.25">
      <c r="H785" s="348"/>
    </row>
    <row r="786" spans="8:8" x14ac:dyDescent="0.25">
      <c r="H786" s="348"/>
    </row>
    <row r="787" spans="8:8" x14ac:dyDescent="0.25">
      <c r="H787" s="348"/>
    </row>
    <row r="788" spans="8:8" x14ac:dyDescent="0.25">
      <c r="H788" s="348"/>
    </row>
    <row r="789" spans="8:8" x14ac:dyDescent="0.25">
      <c r="H789" s="348"/>
    </row>
    <row r="790" spans="8:8" x14ac:dyDescent="0.25">
      <c r="H790" s="348"/>
    </row>
    <row r="791" spans="8:8" x14ac:dyDescent="0.25">
      <c r="H791" s="348"/>
    </row>
    <row r="792" spans="8:8" x14ac:dyDescent="0.25">
      <c r="H792" s="348"/>
    </row>
    <row r="793" spans="8:8" x14ac:dyDescent="0.25">
      <c r="H793" s="348"/>
    </row>
    <row r="794" spans="8:8" x14ac:dyDescent="0.25">
      <c r="H794" s="348"/>
    </row>
    <row r="795" spans="8:8" x14ac:dyDescent="0.25">
      <c r="H795" s="348"/>
    </row>
    <row r="796" spans="8:8" x14ac:dyDescent="0.25">
      <c r="H796" s="348"/>
    </row>
    <row r="797" spans="8:8" x14ac:dyDescent="0.25">
      <c r="H797" s="348"/>
    </row>
    <row r="798" spans="8:8" x14ac:dyDescent="0.25">
      <c r="H798" s="348"/>
    </row>
    <row r="799" spans="8:8" x14ac:dyDescent="0.25">
      <c r="H799" s="348"/>
    </row>
    <row r="800" spans="8:8" x14ac:dyDescent="0.25">
      <c r="H800" s="348"/>
    </row>
    <row r="801" spans="8:8" x14ac:dyDescent="0.25">
      <c r="H801" s="348"/>
    </row>
    <row r="802" spans="8:8" x14ac:dyDescent="0.25">
      <c r="H802" s="348"/>
    </row>
    <row r="803" spans="8:8" x14ac:dyDescent="0.25">
      <c r="H803" s="348"/>
    </row>
    <row r="804" spans="8:8" x14ac:dyDescent="0.25">
      <c r="H804" s="348"/>
    </row>
    <row r="805" spans="8:8" x14ac:dyDescent="0.25">
      <c r="H805" s="348"/>
    </row>
    <row r="806" spans="8:8" x14ac:dyDescent="0.25">
      <c r="H806" s="348"/>
    </row>
    <row r="807" spans="8:8" x14ac:dyDescent="0.25">
      <c r="H807" s="348"/>
    </row>
    <row r="808" spans="8:8" x14ac:dyDescent="0.25">
      <c r="H808" s="348"/>
    </row>
    <row r="809" spans="8:8" x14ac:dyDescent="0.25">
      <c r="H809" s="348"/>
    </row>
    <row r="810" spans="8:8" x14ac:dyDescent="0.25">
      <c r="H810" s="348"/>
    </row>
    <row r="811" spans="8:8" x14ac:dyDescent="0.25">
      <c r="H811" s="348"/>
    </row>
    <row r="812" spans="8:8" x14ac:dyDescent="0.25">
      <c r="H812" s="348"/>
    </row>
    <row r="813" spans="8:8" x14ac:dyDescent="0.25">
      <c r="H813" s="348"/>
    </row>
    <row r="814" spans="8:8" x14ac:dyDescent="0.25">
      <c r="H814" s="348"/>
    </row>
    <row r="815" spans="8:8" x14ac:dyDescent="0.25">
      <c r="H815" s="348"/>
    </row>
    <row r="816" spans="8:8" x14ac:dyDescent="0.25">
      <c r="H816" s="348"/>
    </row>
    <row r="817" spans="8:8" x14ac:dyDescent="0.25">
      <c r="H817" s="348"/>
    </row>
    <row r="818" spans="8:8" x14ac:dyDescent="0.25">
      <c r="H818" s="348"/>
    </row>
    <row r="819" spans="8:8" x14ac:dyDescent="0.25">
      <c r="H819" s="348"/>
    </row>
    <row r="820" spans="8:8" x14ac:dyDescent="0.25">
      <c r="H820" s="348"/>
    </row>
    <row r="821" spans="8:8" x14ac:dyDescent="0.25">
      <c r="H821" s="348"/>
    </row>
    <row r="822" spans="8:8" x14ac:dyDescent="0.25">
      <c r="H822" s="348"/>
    </row>
    <row r="823" spans="8:8" x14ac:dyDescent="0.25">
      <c r="H823" s="348"/>
    </row>
    <row r="824" spans="8:8" x14ac:dyDescent="0.25">
      <c r="H824" s="348"/>
    </row>
    <row r="825" spans="8:8" x14ac:dyDescent="0.25">
      <c r="H825" s="348"/>
    </row>
    <row r="826" spans="8:8" x14ac:dyDescent="0.25">
      <c r="H826" s="348"/>
    </row>
    <row r="827" spans="8:8" x14ac:dyDescent="0.25">
      <c r="H827" s="348"/>
    </row>
    <row r="828" spans="8:8" x14ac:dyDescent="0.25">
      <c r="H828" s="348"/>
    </row>
    <row r="829" spans="8:8" x14ac:dyDescent="0.25">
      <c r="H829" s="348"/>
    </row>
    <row r="830" spans="8:8" x14ac:dyDescent="0.25">
      <c r="H830" s="348"/>
    </row>
    <row r="831" spans="8:8" x14ac:dyDescent="0.25">
      <c r="H831" s="348"/>
    </row>
    <row r="832" spans="8:8" x14ac:dyDescent="0.25">
      <c r="H832" s="348"/>
    </row>
    <row r="833" spans="8:8" x14ac:dyDescent="0.25">
      <c r="H833" s="348"/>
    </row>
    <row r="834" spans="8:8" x14ac:dyDescent="0.25">
      <c r="H834" s="348"/>
    </row>
    <row r="835" spans="8:8" x14ac:dyDescent="0.25">
      <c r="H835" s="348"/>
    </row>
    <row r="836" spans="8:8" x14ac:dyDescent="0.25">
      <c r="H836" s="348"/>
    </row>
    <row r="837" spans="8:8" x14ac:dyDescent="0.25">
      <c r="H837" s="348"/>
    </row>
    <row r="838" spans="8:8" x14ac:dyDescent="0.25">
      <c r="H838" s="348"/>
    </row>
    <row r="839" spans="8:8" x14ac:dyDescent="0.25">
      <c r="H839" s="348"/>
    </row>
    <row r="840" spans="8:8" x14ac:dyDescent="0.25">
      <c r="H840" s="348"/>
    </row>
    <row r="841" spans="8:8" x14ac:dyDescent="0.25">
      <c r="H841" s="348"/>
    </row>
    <row r="842" spans="8:8" x14ac:dyDescent="0.25">
      <c r="H842" s="348"/>
    </row>
    <row r="843" spans="8:8" x14ac:dyDescent="0.25">
      <c r="H843" s="348"/>
    </row>
    <row r="844" spans="8:8" x14ac:dyDescent="0.25">
      <c r="H844" s="348"/>
    </row>
    <row r="845" spans="8:8" x14ac:dyDescent="0.25">
      <c r="H845" s="348"/>
    </row>
    <row r="846" spans="8:8" x14ac:dyDescent="0.25">
      <c r="H846" s="348"/>
    </row>
    <row r="847" spans="8:8" x14ac:dyDescent="0.25">
      <c r="H847" s="348"/>
    </row>
    <row r="848" spans="8:8" x14ac:dyDescent="0.25">
      <c r="H848" s="348"/>
    </row>
    <row r="849" spans="8:8" x14ac:dyDescent="0.25">
      <c r="H849" s="348"/>
    </row>
    <row r="850" spans="8:8" x14ac:dyDescent="0.25">
      <c r="H850" s="348"/>
    </row>
    <row r="851" spans="8:8" x14ac:dyDescent="0.25">
      <c r="H851" s="348"/>
    </row>
    <row r="852" spans="8:8" x14ac:dyDescent="0.25">
      <c r="H852" s="348"/>
    </row>
    <row r="853" spans="8:8" x14ac:dyDescent="0.25">
      <c r="H853" s="348"/>
    </row>
    <row r="854" spans="8:8" x14ac:dyDescent="0.25">
      <c r="H854" s="348"/>
    </row>
    <row r="855" spans="8:8" x14ac:dyDescent="0.25">
      <c r="H855" s="348"/>
    </row>
    <row r="856" spans="8:8" x14ac:dyDescent="0.25">
      <c r="H856" s="348"/>
    </row>
    <row r="857" spans="8:8" x14ac:dyDescent="0.25">
      <c r="H857" s="348"/>
    </row>
    <row r="858" spans="8:8" x14ac:dyDescent="0.25">
      <c r="H858" s="348"/>
    </row>
    <row r="859" spans="8:8" x14ac:dyDescent="0.25">
      <c r="H859" s="348"/>
    </row>
    <row r="860" spans="8:8" x14ac:dyDescent="0.25">
      <c r="H860" s="348"/>
    </row>
    <row r="861" spans="8:8" x14ac:dyDescent="0.25">
      <c r="H861" s="348"/>
    </row>
    <row r="862" spans="8:8" x14ac:dyDescent="0.25">
      <c r="H862" s="348"/>
    </row>
    <row r="863" spans="8:8" x14ac:dyDescent="0.25">
      <c r="H863" s="348"/>
    </row>
    <row r="864" spans="8:8" x14ac:dyDescent="0.25">
      <c r="H864" s="348"/>
    </row>
    <row r="865" spans="8:8" x14ac:dyDescent="0.25">
      <c r="H865" s="348"/>
    </row>
    <row r="866" spans="8:8" x14ac:dyDescent="0.25">
      <c r="H866" s="348"/>
    </row>
    <row r="867" spans="8:8" x14ac:dyDescent="0.25">
      <c r="H867" s="348"/>
    </row>
    <row r="868" spans="8:8" x14ac:dyDescent="0.25">
      <c r="H868" s="348"/>
    </row>
    <row r="869" spans="8:8" x14ac:dyDescent="0.25">
      <c r="H869" s="348"/>
    </row>
    <row r="870" spans="8:8" x14ac:dyDescent="0.25">
      <c r="H870" s="348"/>
    </row>
    <row r="871" spans="8:8" x14ac:dyDescent="0.25">
      <c r="H871" s="348"/>
    </row>
    <row r="872" spans="8:8" x14ac:dyDescent="0.25">
      <c r="H872" s="348"/>
    </row>
    <row r="873" spans="8:8" x14ac:dyDescent="0.25">
      <c r="H873" s="348"/>
    </row>
    <row r="874" spans="8:8" x14ac:dyDescent="0.25">
      <c r="H874" s="348"/>
    </row>
    <row r="875" spans="8:8" x14ac:dyDescent="0.25">
      <c r="H875" s="348"/>
    </row>
    <row r="876" spans="8:8" x14ac:dyDescent="0.25">
      <c r="H876" s="348"/>
    </row>
    <row r="877" spans="8:8" x14ac:dyDescent="0.25">
      <c r="H877" s="348"/>
    </row>
    <row r="878" spans="8:8" x14ac:dyDescent="0.25">
      <c r="H878" s="348"/>
    </row>
    <row r="879" spans="8:8" x14ac:dyDescent="0.25">
      <c r="H879" s="348"/>
    </row>
    <row r="880" spans="8:8" x14ac:dyDescent="0.25">
      <c r="H880" s="348"/>
    </row>
    <row r="881" spans="8:8" x14ac:dyDescent="0.25">
      <c r="H881" s="348"/>
    </row>
    <row r="882" spans="8:8" x14ac:dyDescent="0.25">
      <c r="H882" s="348"/>
    </row>
    <row r="883" spans="8:8" x14ac:dyDescent="0.25">
      <c r="H883" s="348"/>
    </row>
    <row r="884" spans="8:8" x14ac:dyDescent="0.25">
      <c r="H884" s="348"/>
    </row>
    <row r="885" spans="8:8" x14ac:dyDescent="0.25">
      <c r="H885" s="348"/>
    </row>
    <row r="886" spans="8:8" x14ac:dyDescent="0.25">
      <c r="H886" s="348"/>
    </row>
    <row r="887" spans="8:8" x14ac:dyDescent="0.25">
      <c r="H887" s="348"/>
    </row>
    <row r="888" spans="8:8" x14ac:dyDescent="0.25">
      <c r="H888" s="348"/>
    </row>
    <row r="889" spans="8:8" x14ac:dyDescent="0.25">
      <c r="H889" s="348"/>
    </row>
    <row r="890" spans="8:8" x14ac:dyDescent="0.25">
      <c r="H890" s="348"/>
    </row>
    <row r="891" spans="8:8" x14ac:dyDescent="0.25">
      <c r="H891" s="348"/>
    </row>
    <row r="892" spans="8:8" x14ac:dyDescent="0.25">
      <c r="H892" s="348"/>
    </row>
    <row r="893" spans="8:8" x14ac:dyDescent="0.25">
      <c r="H893" s="348"/>
    </row>
    <row r="894" spans="8:8" x14ac:dyDescent="0.25">
      <c r="H894" s="348"/>
    </row>
    <row r="895" spans="8:8" x14ac:dyDescent="0.25">
      <c r="H895" s="348"/>
    </row>
    <row r="896" spans="8:8" x14ac:dyDescent="0.25">
      <c r="H896" s="348"/>
    </row>
    <row r="897" spans="8:8" x14ac:dyDescent="0.25">
      <c r="H897" s="348"/>
    </row>
    <row r="898" spans="8:8" x14ac:dyDescent="0.25">
      <c r="H898" s="348"/>
    </row>
    <row r="899" spans="8:8" x14ac:dyDescent="0.25">
      <c r="H899" s="348"/>
    </row>
    <row r="900" spans="8:8" x14ac:dyDescent="0.25">
      <c r="H900" s="348"/>
    </row>
    <row r="901" spans="8:8" x14ac:dyDescent="0.25">
      <c r="H901" s="348"/>
    </row>
    <row r="902" spans="8:8" x14ac:dyDescent="0.25">
      <c r="H902" s="348"/>
    </row>
    <row r="903" spans="8:8" x14ac:dyDescent="0.25">
      <c r="H903" s="348"/>
    </row>
    <row r="904" spans="8:8" x14ac:dyDescent="0.25">
      <c r="H904" s="348"/>
    </row>
    <row r="905" spans="8:8" x14ac:dyDescent="0.25">
      <c r="H905" s="348"/>
    </row>
    <row r="906" spans="8:8" x14ac:dyDescent="0.25">
      <c r="H906" s="348"/>
    </row>
    <row r="907" spans="8:8" x14ac:dyDescent="0.25">
      <c r="H907" s="348"/>
    </row>
    <row r="908" spans="8:8" x14ac:dyDescent="0.25">
      <c r="H908" s="348"/>
    </row>
    <row r="909" spans="8:8" x14ac:dyDescent="0.25">
      <c r="H909" s="348"/>
    </row>
    <row r="910" spans="8:8" x14ac:dyDescent="0.25">
      <c r="H910" s="348"/>
    </row>
    <row r="911" spans="8:8" x14ac:dyDescent="0.25">
      <c r="H911" s="348"/>
    </row>
    <row r="912" spans="8:8" x14ac:dyDescent="0.25">
      <c r="H912" s="348"/>
    </row>
    <row r="913" spans="8:8" x14ac:dyDescent="0.25">
      <c r="H913" s="348"/>
    </row>
    <row r="914" spans="8:8" x14ac:dyDescent="0.25">
      <c r="H914" s="348"/>
    </row>
    <row r="915" spans="8:8" x14ac:dyDescent="0.25">
      <c r="H915" s="348"/>
    </row>
    <row r="916" spans="8:8" x14ac:dyDescent="0.25">
      <c r="H916" s="348"/>
    </row>
    <row r="917" spans="8:8" x14ac:dyDescent="0.25">
      <c r="H917" s="348"/>
    </row>
    <row r="918" spans="8:8" x14ac:dyDescent="0.25">
      <c r="H918" s="348"/>
    </row>
    <row r="919" spans="8:8" x14ac:dyDescent="0.25">
      <c r="H919" s="348"/>
    </row>
    <row r="920" spans="8:8" x14ac:dyDescent="0.25">
      <c r="H920" s="348"/>
    </row>
    <row r="921" spans="8:8" x14ac:dyDescent="0.25">
      <c r="H921" s="348"/>
    </row>
    <row r="922" spans="8:8" x14ac:dyDescent="0.25">
      <c r="H922" s="348"/>
    </row>
    <row r="923" spans="8:8" x14ac:dyDescent="0.25">
      <c r="H923" s="348"/>
    </row>
    <row r="924" spans="8:8" x14ac:dyDescent="0.25">
      <c r="H924" s="348"/>
    </row>
    <row r="925" spans="8:8" x14ac:dyDescent="0.25">
      <c r="H925" s="348"/>
    </row>
    <row r="926" spans="8:8" x14ac:dyDescent="0.25">
      <c r="H926" s="348"/>
    </row>
    <row r="927" spans="8:8" x14ac:dyDescent="0.25">
      <c r="H927" s="348"/>
    </row>
    <row r="928" spans="8:8" x14ac:dyDescent="0.25">
      <c r="H928" s="348"/>
    </row>
    <row r="929" spans="8:8" x14ac:dyDescent="0.25">
      <c r="H929" s="348"/>
    </row>
    <row r="930" spans="8:8" x14ac:dyDescent="0.25">
      <c r="H930" s="348"/>
    </row>
    <row r="931" spans="8:8" x14ac:dyDescent="0.25">
      <c r="H931" s="348"/>
    </row>
    <row r="932" spans="8:8" x14ac:dyDescent="0.25">
      <c r="H932" s="348"/>
    </row>
    <row r="933" spans="8:8" x14ac:dyDescent="0.25">
      <c r="H933" s="348"/>
    </row>
    <row r="934" spans="8:8" x14ac:dyDescent="0.25">
      <c r="H934" s="348"/>
    </row>
    <row r="935" spans="8:8" x14ac:dyDescent="0.25">
      <c r="H935" s="348"/>
    </row>
    <row r="936" spans="8:8" x14ac:dyDescent="0.25">
      <c r="H936" s="348"/>
    </row>
    <row r="937" spans="8:8" x14ac:dyDescent="0.25">
      <c r="H937" s="348"/>
    </row>
    <row r="938" spans="8:8" x14ac:dyDescent="0.25">
      <c r="H938" s="348"/>
    </row>
    <row r="939" spans="8:8" x14ac:dyDescent="0.25">
      <c r="H939" s="348"/>
    </row>
    <row r="940" spans="8:8" x14ac:dyDescent="0.25">
      <c r="H940" s="348"/>
    </row>
    <row r="941" spans="8:8" x14ac:dyDescent="0.25">
      <c r="H941" s="348"/>
    </row>
    <row r="942" spans="8:8" x14ac:dyDescent="0.25">
      <c r="H942" s="348"/>
    </row>
    <row r="943" spans="8:8" x14ac:dyDescent="0.25">
      <c r="H943" s="348"/>
    </row>
    <row r="944" spans="8:8" x14ac:dyDescent="0.25">
      <c r="H944" s="348"/>
    </row>
    <row r="945" spans="8:8" x14ac:dyDescent="0.25">
      <c r="H945" s="348"/>
    </row>
    <row r="946" spans="8:8" x14ac:dyDescent="0.25">
      <c r="H946" s="348"/>
    </row>
    <row r="947" spans="8:8" x14ac:dyDescent="0.25">
      <c r="H947" s="348"/>
    </row>
    <row r="948" spans="8:8" x14ac:dyDescent="0.25">
      <c r="H948" s="348"/>
    </row>
    <row r="949" spans="8:8" x14ac:dyDescent="0.25">
      <c r="H949" s="348"/>
    </row>
    <row r="950" spans="8:8" x14ac:dyDescent="0.25">
      <c r="H950" s="348"/>
    </row>
    <row r="951" spans="8:8" x14ac:dyDescent="0.25">
      <c r="H951" s="348"/>
    </row>
    <row r="952" spans="8:8" x14ac:dyDescent="0.25">
      <c r="H952" s="348"/>
    </row>
    <row r="953" spans="8:8" x14ac:dyDescent="0.25">
      <c r="H953" s="348"/>
    </row>
    <row r="954" spans="8:8" x14ac:dyDescent="0.25">
      <c r="H954" s="348"/>
    </row>
    <row r="955" spans="8:8" x14ac:dyDescent="0.25">
      <c r="H955" s="348"/>
    </row>
    <row r="956" spans="8:8" x14ac:dyDescent="0.25">
      <c r="H956" s="348"/>
    </row>
    <row r="957" spans="8:8" x14ac:dyDescent="0.25">
      <c r="H957" s="348"/>
    </row>
    <row r="958" spans="8:8" x14ac:dyDescent="0.25">
      <c r="H958" s="348"/>
    </row>
    <row r="959" spans="8:8" x14ac:dyDescent="0.25">
      <c r="H959" s="348"/>
    </row>
    <row r="960" spans="8:8" x14ac:dyDescent="0.25">
      <c r="H960" s="348"/>
    </row>
    <row r="961" spans="8:8" x14ac:dyDescent="0.25">
      <c r="H961" s="348"/>
    </row>
  </sheetData>
  <autoFilter ref="B5:Y53" xr:uid="{00000000-0009-0000-0000-000004000000}"/>
  <mergeCells count="12">
    <mergeCell ref="X3:X4"/>
    <mergeCell ref="Y3:Y4"/>
    <mergeCell ref="F2:W2"/>
    <mergeCell ref="X2:Y2"/>
    <mergeCell ref="B3:B4"/>
    <mergeCell ref="C3:C4"/>
    <mergeCell ref="E3:F3"/>
    <mergeCell ref="G3:G4"/>
    <mergeCell ref="H3:H4"/>
    <mergeCell ref="I3:L3"/>
    <mergeCell ref="M3:M4"/>
    <mergeCell ref="N3:W3"/>
  </mergeCells>
  <conditionalFormatting sqref="C6:D48">
    <cfRule type="expression" dxfId="125" priority="11" stopIfTrue="1">
      <formula>$M6=100</formula>
    </cfRule>
  </conditionalFormatting>
  <conditionalFormatting sqref="C52:D52">
    <cfRule type="expression" dxfId="124" priority="118" stopIfTrue="1">
      <formula>$C$52&gt;0</formula>
    </cfRule>
  </conditionalFormatting>
  <conditionalFormatting sqref="C53:D53">
    <cfRule type="expression" dxfId="123" priority="119" stopIfTrue="1">
      <formula>$C$53&gt;0</formula>
    </cfRule>
  </conditionalFormatting>
  <conditionalFormatting sqref="C49:G49">
    <cfRule type="expression" dxfId="122" priority="117" stopIfTrue="1">
      <formula>$M49=100</formula>
    </cfRule>
  </conditionalFormatting>
  <conditionalFormatting sqref="E6:E9">
    <cfRule type="expression" dxfId="121" priority="3" stopIfTrue="1">
      <formula>W6="G"</formula>
    </cfRule>
    <cfRule type="expression" dxfId="120" priority="4" stopIfTrue="1">
      <formula>W6="Y"</formula>
    </cfRule>
    <cfRule type="expression" dxfId="119" priority="5" stopIfTrue="1">
      <formula>W6="R"</formula>
    </cfRule>
  </conditionalFormatting>
  <conditionalFormatting sqref="E10">
    <cfRule type="expression" dxfId="118" priority="103" stopIfTrue="1">
      <formula>V10="Y"</formula>
    </cfRule>
    <cfRule type="expression" dxfId="117" priority="102" stopIfTrue="1">
      <formula>V10="G"</formula>
    </cfRule>
    <cfRule type="expression" dxfId="116" priority="107" stopIfTrue="1">
      <formula>V10="R"</formula>
    </cfRule>
    <cfRule type="expression" dxfId="115" priority="106" stopIfTrue="1">
      <formula>V10="Y"</formula>
    </cfRule>
    <cfRule type="expression" dxfId="114" priority="105" stopIfTrue="1">
      <formula>V10="G"</formula>
    </cfRule>
    <cfRule type="expression" dxfId="113" priority="104" stopIfTrue="1">
      <formula>V10="R"</formula>
    </cfRule>
  </conditionalFormatting>
  <conditionalFormatting sqref="E10:E12">
    <cfRule type="expression" dxfId="112" priority="111" stopIfTrue="1">
      <formula>V10="G"</formula>
    </cfRule>
  </conditionalFormatting>
  <conditionalFormatting sqref="E10:E13 F12:F13">
    <cfRule type="expression" dxfId="111" priority="113" stopIfTrue="1">
      <formula>V10="R"</formula>
    </cfRule>
    <cfRule type="expression" dxfId="110" priority="112" stopIfTrue="1">
      <formula>V10="Y"</formula>
    </cfRule>
  </conditionalFormatting>
  <conditionalFormatting sqref="E12">
    <cfRule type="expression" dxfId="109" priority="1" stopIfTrue="1">
      <formula>V12="Y"</formula>
    </cfRule>
    <cfRule type="expression" dxfId="108" priority="2" stopIfTrue="1">
      <formula>V12="R"</formula>
    </cfRule>
  </conditionalFormatting>
  <conditionalFormatting sqref="E17">
    <cfRule type="expression" dxfId="107" priority="126" stopIfTrue="1">
      <formula>W17="R"</formula>
    </cfRule>
    <cfRule type="expression" dxfId="106" priority="125" stopIfTrue="1">
      <formula>W17="Y"</formula>
    </cfRule>
    <cfRule type="expression" dxfId="105" priority="124" stopIfTrue="1">
      <formula>W17="G"</formula>
    </cfRule>
  </conditionalFormatting>
  <conditionalFormatting sqref="E22:E23">
    <cfRule type="expression" dxfId="104" priority="74" stopIfTrue="1">
      <formula>V22="R"</formula>
    </cfRule>
    <cfRule type="expression" dxfId="103" priority="73" stopIfTrue="1">
      <formula>V22="Y"</formula>
    </cfRule>
    <cfRule type="expression" dxfId="102" priority="72" stopIfTrue="1">
      <formula>V22="G"</formula>
    </cfRule>
  </conditionalFormatting>
  <conditionalFormatting sqref="E23:E24">
    <cfRule type="expression" dxfId="101" priority="71" stopIfTrue="1">
      <formula>V23="R"</formula>
    </cfRule>
    <cfRule type="expression" dxfId="100" priority="70" stopIfTrue="1">
      <formula>V23="Y"</formula>
    </cfRule>
    <cfRule type="expression" dxfId="99" priority="69" stopIfTrue="1">
      <formula>V23="G"</formula>
    </cfRule>
  </conditionalFormatting>
  <conditionalFormatting sqref="E26:E27">
    <cfRule type="expression" dxfId="98" priority="54" stopIfTrue="1">
      <formula>V26="R"</formula>
    </cfRule>
    <cfRule type="expression" dxfId="97" priority="53" stopIfTrue="1">
      <formula>V26="Y"</formula>
    </cfRule>
  </conditionalFormatting>
  <conditionalFormatting sqref="E26:E28">
    <cfRule type="expression" dxfId="96" priority="52" stopIfTrue="1">
      <formula>V26="G"</formula>
    </cfRule>
  </conditionalFormatting>
  <conditionalFormatting sqref="E29">
    <cfRule type="expression" dxfId="95" priority="35" stopIfTrue="1">
      <formula>V29="Y"</formula>
    </cfRule>
    <cfRule type="expression" dxfId="94" priority="36" stopIfTrue="1">
      <formula>V29="R"</formula>
    </cfRule>
    <cfRule type="expression" dxfId="93" priority="28" stopIfTrue="1">
      <formula>V29="G"</formula>
    </cfRule>
    <cfRule type="expression" dxfId="92" priority="29" stopIfTrue="1">
      <formula>V29="Y"</formula>
    </cfRule>
    <cfRule type="expression" dxfId="91" priority="30" stopIfTrue="1">
      <formula>V29="R"</formula>
    </cfRule>
    <cfRule type="expression" dxfId="90" priority="31" stopIfTrue="1">
      <formula>V29="G"</formula>
    </cfRule>
    <cfRule type="expression" dxfId="89" priority="32" stopIfTrue="1">
      <formula>V29="Y"</formula>
    </cfRule>
    <cfRule type="expression" dxfId="88" priority="33" stopIfTrue="1">
      <formula>V29="R"</formula>
    </cfRule>
    <cfRule type="expression" dxfId="87" priority="34" stopIfTrue="1">
      <formula>V29="G"</formula>
    </cfRule>
  </conditionalFormatting>
  <conditionalFormatting sqref="E10:F11">
    <cfRule type="expression" dxfId="86" priority="109" stopIfTrue="1">
      <formula>V10="Y"</formula>
    </cfRule>
    <cfRule type="expression" dxfId="85" priority="110" stopIfTrue="1">
      <formula>V10="R"</formula>
    </cfRule>
  </conditionalFormatting>
  <conditionalFormatting sqref="E10:F13">
    <cfRule type="expression" dxfId="84" priority="108" stopIfTrue="1">
      <formula>V10="G"</formula>
    </cfRule>
  </conditionalFormatting>
  <conditionalFormatting sqref="E14:F16">
    <cfRule type="expression" dxfId="83" priority="96" stopIfTrue="1">
      <formula>V14="Y"</formula>
    </cfRule>
    <cfRule type="expression" dxfId="82" priority="97" stopIfTrue="1">
      <formula>V14="R"</formula>
    </cfRule>
    <cfRule type="expression" dxfId="81" priority="95" stopIfTrue="1">
      <formula>V14="G"</formula>
    </cfRule>
  </conditionalFormatting>
  <conditionalFormatting sqref="E18:F22">
    <cfRule type="expression" dxfId="80" priority="78" stopIfTrue="1">
      <formula>V18="G"</formula>
    </cfRule>
    <cfRule type="expression" dxfId="79" priority="80" stopIfTrue="1">
      <formula>V18="R"</formula>
    </cfRule>
    <cfRule type="expression" dxfId="78" priority="79" stopIfTrue="1">
      <formula>V18="Y"</formula>
    </cfRule>
  </conditionalFormatting>
  <conditionalFormatting sqref="E24:F25">
    <cfRule type="expression" dxfId="77" priority="58" stopIfTrue="1">
      <formula>V24="G"</formula>
    </cfRule>
    <cfRule type="expression" dxfId="76" priority="60" stopIfTrue="1">
      <formula>V24="R"</formula>
    </cfRule>
    <cfRule type="expression" dxfId="75" priority="59" stopIfTrue="1">
      <formula>V24="Y"</formula>
    </cfRule>
  </conditionalFormatting>
  <conditionalFormatting sqref="E25:F26">
    <cfRule type="expression" dxfId="74" priority="56" stopIfTrue="1">
      <formula>V25="Y"</formula>
    </cfRule>
    <cfRule type="expression" dxfId="73" priority="55" stopIfTrue="1">
      <formula>V25="G"</formula>
    </cfRule>
    <cfRule type="expression" dxfId="72" priority="57" stopIfTrue="1">
      <formula>V25="R"</formula>
    </cfRule>
  </conditionalFormatting>
  <conditionalFormatting sqref="E27:F27">
    <cfRule type="expression" dxfId="71" priority="37" stopIfTrue="1">
      <formula>V27="G"</formula>
    </cfRule>
    <cfRule type="expression" dxfId="70" priority="41" stopIfTrue="1">
      <formula>V27="Y"</formula>
    </cfRule>
    <cfRule type="expression" dxfId="69" priority="42" stopIfTrue="1">
      <formula>V27="R"</formula>
    </cfRule>
  </conditionalFormatting>
  <conditionalFormatting sqref="E28:F28">
    <cfRule type="expression" dxfId="68" priority="65" stopIfTrue="1">
      <formula>V28="R"</formula>
    </cfRule>
    <cfRule type="expression" dxfId="67" priority="66" stopIfTrue="1">
      <formula>V28="G"</formula>
    </cfRule>
    <cfRule type="expression" dxfId="66" priority="67" stopIfTrue="1">
      <formula>V28="Y"</formula>
    </cfRule>
    <cfRule type="expression" dxfId="65" priority="68" stopIfTrue="1">
      <formula>V28="R"</formula>
    </cfRule>
    <cfRule type="expression" dxfId="64" priority="63" stopIfTrue="1">
      <formula>V28="G"</formula>
    </cfRule>
    <cfRule type="expression" dxfId="63" priority="62" stopIfTrue="1">
      <formula>V28="R"</formula>
    </cfRule>
    <cfRule type="expression" dxfId="62" priority="61" stopIfTrue="1">
      <formula>V28="Y"</formula>
    </cfRule>
    <cfRule type="expression" dxfId="61" priority="64" stopIfTrue="1">
      <formula>V28="Y"</formula>
    </cfRule>
  </conditionalFormatting>
  <conditionalFormatting sqref="E30:F48">
    <cfRule type="expression" dxfId="60" priority="23" stopIfTrue="1">
      <formula>V30="Y"</formula>
    </cfRule>
    <cfRule type="expression" dxfId="59" priority="22" stopIfTrue="1">
      <formula>V30="G"</formula>
    </cfRule>
    <cfRule type="expression" dxfId="58" priority="24" stopIfTrue="1">
      <formula>V30="R"</formula>
    </cfRule>
  </conditionalFormatting>
  <conditionalFormatting sqref="F6:F9">
    <cfRule type="expression" dxfId="57" priority="8" stopIfTrue="1">
      <formula>W6="R"</formula>
    </cfRule>
    <cfRule type="expression" dxfId="56" priority="7" stopIfTrue="1">
      <formula>W6="Y"</formula>
    </cfRule>
    <cfRule type="expression" dxfId="55" priority="6" stopIfTrue="1">
      <formula>W6="G"</formula>
    </cfRule>
  </conditionalFormatting>
  <conditionalFormatting sqref="F11:F12">
    <cfRule type="expression" dxfId="54" priority="99" stopIfTrue="1">
      <formula>W11="G"</formula>
    </cfRule>
    <cfRule type="expression" dxfId="53" priority="100" stopIfTrue="1">
      <formula>W11="Y"</formula>
    </cfRule>
    <cfRule type="expression" dxfId="52" priority="101" stopIfTrue="1">
      <formula>W11="R"</formula>
    </cfRule>
  </conditionalFormatting>
  <conditionalFormatting sqref="F17">
    <cfRule type="expression" dxfId="51" priority="92" stopIfTrue="1">
      <formula>W17="G"</formula>
    </cfRule>
    <cfRule type="expression" dxfId="50" priority="94" stopIfTrue="1">
      <formula>W17="R"</formula>
    </cfRule>
    <cfRule type="expression" dxfId="49" priority="93" stopIfTrue="1">
      <formula>W17="Y"</formula>
    </cfRule>
  </conditionalFormatting>
  <conditionalFormatting sqref="F22:F26">
    <cfRule type="expression" dxfId="48" priority="77" stopIfTrue="1">
      <formula>W22="R"</formula>
    </cfRule>
    <cfRule type="expression" dxfId="47" priority="76" stopIfTrue="1">
      <formula>W22="Y"</formula>
    </cfRule>
    <cfRule type="expression" dxfId="46" priority="75" stopIfTrue="1">
      <formula>W22="G"</formula>
    </cfRule>
  </conditionalFormatting>
  <conditionalFormatting sqref="F23">
    <cfRule type="expression" dxfId="45" priority="46" stopIfTrue="1">
      <formula>W23="G"</formula>
    </cfRule>
    <cfRule type="expression" dxfId="44" priority="47" stopIfTrue="1">
      <formula>W23="Y"</formula>
    </cfRule>
    <cfRule type="expression" dxfId="43" priority="48" stopIfTrue="1">
      <formula>W23="R"</formula>
    </cfRule>
    <cfRule type="expression" dxfId="42" priority="50" stopIfTrue="1">
      <formula>W23="Y"</formula>
    </cfRule>
    <cfRule type="expression" dxfId="41" priority="51" stopIfTrue="1">
      <formula>W23="R"</formula>
    </cfRule>
    <cfRule type="expression" dxfId="40" priority="49" stopIfTrue="1">
      <formula>W23="G"</formula>
    </cfRule>
  </conditionalFormatting>
  <conditionalFormatting sqref="F25">
    <cfRule type="expression" dxfId="39" priority="45" stopIfTrue="1">
      <formula>W25="R"</formula>
    </cfRule>
    <cfRule type="expression" dxfId="38" priority="44" stopIfTrue="1">
      <formula>W25="Y"</formula>
    </cfRule>
    <cfRule type="expression" dxfId="37" priority="43" stopIfTrue="1">
      <formula>W25="G"</formula>
    </cfRule>
  </conditionalFormatting>
  <conditionalFormatting sqref="F25:F26 F29">
    <cfRule type="expression" dxfId="36" priority="115" stopIfTrue="1">
      <formula>W25="Y"</formula>
    </cfRule>
    <cfRule type="expression" dxfId="35" priority="116" stopIfTrue="1">
      <formula>W25="R"</formula>
    </cfRule>
  </conditionalFormatting>
  <conditionalFormatting sqref="F25:F26">
    <cfRule type="expression" dxfId="34" priority="114" stopIfTrue="1">
      <formula>W25="G"</formula>
    </cfRule>
  </conditionalFormatting>
  <conditionalFormatting sqref="F27">
    <cfRule type="expression" dxfId="33" priority="38" stopIfTrue="1">
      <formula>W27="Y"</formula>
    </cfRule>
    <cfRule type="expression" dxfId="32" priority="39" stopIfTrue="1">
      <formula>W27="R"</formula>
    </cfRule>
  </conditionalFormatting>
  <conditionalFormatting sqref="F27:F29">
    <cfRule type="expression" dxfId="31" priority="40" stopIfTrue="1">
      <formula>W27="G"</formula>
    </cfRule>
  </conditionalFormatting>
  <conditionalFormatting sqref="G6:G48">
    <cfRule type="expression" dxfId="30" priority="9" stopIfTrue="1">
      <formula>$M6=100</formula>
    </cfRule>
  </conditionalFormatting>
  <conditionalFormatting sqref="H6:H49">
    <cfRule type="cellIs" dxfId="29" priority="12" stopIfTrue="1" operator="equal">
      <formula>1</formula>
    </cfRule>
    <cfRule type="cellIs" dxfId="28" priority="13" stopIfTrue="1" operator="equal">
      <formula>2</formula>
    </cfRule>
    <cfRule type="cellIs" dxfId="27" priority="14" stopIfTrue="1" operator="equal">
      <formula>3</formula>
    </cfRule>
  </conditionalFormatting>
  <conditionalFormatting sqref="I6:I15">
    <cfRule type="cellIs" dxfId="26" priority="16" stopIfTrue="1" operator="lessThanOrEqual">
      <formula>$B6</formula>
    </cfRule>
  </conditionalFormatting>
  <conditionalFormatting sqref="I6:I49">
    <cfRule type="cellIs" dxfId="25" priority="15" stopIfTrue="1" operator="equal">
      <formula>""</formula>
    </cfRule>
  </conditionalFormatting>
  <conditionalFormatting sqref="I16">
    <cfRule type="cellIs" dxfId="24" priority="98" stopIfTrue="1" operator="lessThanOrEqual">
      <formula>#REF!</formula>
    </cfRule>
  </conditionalFormatting>
  <conditionalFormatting sqref="I17:I49">
    <cfRule type="cellIs" dxfId="23" priority="27" stopIfTrue="1" operator="lessThanOrEqual">
      <formula>$B17</formula>
    </cfRule>
  </conditionalFormatting>
  <conditionalFormatting sqref="L6:L10 L12:L49">
    <cfRule type="cellIs" dxfId="22" priority="10" stopIfTrue="1" operator="greaterThan">
      <formula>$K6</formula>
    </cfRule>
  </conditionalFormatting>
  <conditionalFormatting sqref="M6:M48">
    <cfRule type="containsText" dxfId="21" priority="26" stopIfTrue="1" operator="containsText" text="100">
      <formula>NOT(ISERROR(SEARCH("100",M6)))</formula>
    </cfRule>
  </conditionalFormatting>
  <conditionalFormatting sqref="M49">
    <cfRule type="cellIs" dxfId="20" priority="123" stopIfTrue="1" operator="equal">
      <formula>100</formula>
    </cfRule>
  </conditionalFormatting>
  <conditionalFormatting sqref="N34:S35">
    <cfRule type="containsText" dxfId="19" priority="20" operator="containsText" text="1">
      <formula>NOT(ISERROR(SEARCH("1",N34)))</formula>
    </cfRule>
  </conditionalFormatting>
  <conditionalFormatting sqref="N6:W18">
    <cfRule type="containsText" dxfId="18" priority="17" operator="containsText" text="1">
      <formula>NOT(ISERROR(SEARCH("1",N6)))</formula>
    </cfRule>
  </conditionalFormatting>
  <conditionalFormatting sqref="N21:W32">
    <cfRule type="containsText" dxfId="17" priority="18" operator="containsText" text="1">
      <formula>NOT(ISERROR(SEARCH("1",N21)))</formula>
    </cfRule>
  </conditionalFormatting>
  <conditionalFormatting sqref="N49:W49">
    <cfRule type="cellIs" dxfId="16" priority="120" stopIfTrue="1" operator="between">
      <formula>0</formula>
      <formula>$M49</formula>
    </cfRule>
  </conditionalFormatting>
  <conditionalFormatting sqref="R33:W33">
    <cfRule type="containsText" dxfId="15" priority="25" operator="containsText" text="1">
      <formula>NOT(ISERROR(SEARCH("1",R33)))</formula>
    </cfRule>
  </conditionalFormatting>
  <conditionalFormatting sqref="T35:U35">
    <cfRule type="containsText" dxfId="14" priority="19" operator="containsText" text="1">
      <formula>NOT(ISERROR(SEARCH("1",T35)))</formula>
    </cfRule>
  </conditionalFormatting>
  <conditionalFormatting sqref="T34:W34">
    <cfRule type="containsText" dxfId="13" priority="21" operator="containsText" text="1">
      <formula>NOT(ISERROR(SEARCH("1",T34)))</formula>
    </cfRule>
  </conditionalFormatting>
  <conditionalFormatting sqref="X19 AA19">
    <cfRule type="expression" dxfId="12" priority="81" stopIfTrue="1">
      <formula>$M19=100</formula>
    </cfRule>
  </conditionalFormatting>
  <conditionalFormatting sqref="Y49">
    <cfRule type="cellIs" dxfId="11" priority="121" stopIfTrue="1" operator="equal">
      <formula>0</formula>
    </cfRule>
    <cfRule type="cellIs" dxfId="10" priority="122" stopIfTrue="1" operator="equal">
      <formula>"."</formula>
    </cfRule>
  </conditionalFormatting>
  <conditionalFormatting sqref="Y19:Z19">
    <cfRule type="expression" dxfId="9" priority="82" stopIfTrue="1">
      <formula>AP19="G"</formula>
    </cfRule>
    <cfRule type="expression" dxfId="8" priority="83" stopIfTrue="1">
      <formula>AP19="Y"</formula>
    </cfRule>
    <cfRule type="expression" dxfId="7" priority="84" stopIfTrue="1">
      <formula>AP19="R"</formula>
    </cfRule>
  </conditionalFormatting>
  <conditionalFormatting sqref="AB19">
    <cfRule type="cellIs" dxfId="6" priority="90" stopIfTrue="1" operator="equal">
      <formula>2</formula>
    </cfRule>
    <cfRule type="cellIs" dxfId="5" priority="89" stopIfTrue="1" operator="equal">
      <formula>1</formula>
    </cfRule>
    <cfRule type="cellIs" dxfId="4" priority="91" stopIfTrue="1" operator="equal">
      <formula>3</formula>
    </cfRule>
  </conditionalFormatting>
  <conditionalFormatting sqref="AC19">
    <cfRule type="cellIs" dxfId="3" priority="88" stopIfTrue="1" operator="lessThanOrEqual">
      <formula>$B19</formula>
    </cfRule>
    <cfRule type="cellIs" dxfId="2" priority="87" stopIfTrue="1" operator="equal">
      <formula>""</formula>
    </cfRule>
  </conditionalFormatting>
  <conditionalFormatting sqref="AF19">
    <cfRule type="cellIs" dxfId="1" priority="86" stopIfTrue="1" operator="greaterThan">
      <formula>$K19</formula>
    </cfRule>
  </conditionalFormatting>
  <conditionalFormatting sqref="AG19">
    <cfRule type="containsText" dxfId="0" priority="85" stopIfTrue="1" operator="containsText" text="100">
      <formula>NOT(ISERROR(SEARCH("100",AG19)))</formula>
    </cfRule>
  </conditionalFormatting>
  <pageMargins left="0.39370078740157483" right="0.39370078740157483" top="0.39370078740157483" bottom="0.39370078740157483" header="0.51181102362204722" footer="0.51181102362204722"/>
  <pageSetup paperSize="9" scale="42" fitToHeight="0" orientation="landscape" horizontalDpi="200" verticalDpi="2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BOS RADAR_A01-S02</vt:lpstr>
      <vt:lpstr>BOS RADAR_S02-S06</vt:lpstr>
      <vt:lpstr>revisions</vt:lpstr>
      <vt:lpstr>G01-G08</vt:lpstr>
      <vt:lpstr>'BOS RADAR_A01-S02'!Obszar_wydruku</vt:lpstr>
      <vt:lpstr>'BOS RADAR_S02-S06'!Obszar_wydruku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Kuchniczak</dc:creator>
  <cp:lastModifiedBy>DAMS User</cp:lastModifiedBy>
  <cp:lastPrinted>2024-10-15T07:20:22Z</cp:lastPrinted>
  <dcterms:created xsi:type="dcterms:W3CDTF">2020-06-08T15:00:23Z</dcterms:created>
  <dcterms:modified xsi:type="dcterms:W3CDTF">2025-02-07T12:32:57Z</dcterms:modified>
</cp:coreProperties>
</file>